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60" yWindow="105" windowWidth="9645" windowHeight="11640" tabRatio="870" activeTab="1"/>
  </bookViews>
  <sheets>
    <sheet name="Costs-revenues" sheetId="1" r:id="rId1"/>
    <sheet name="Step 1" sheetId="2" r:id="rId2"/>
    <sheet name="Step 2" sheetId="3" r:id="rId3"/>
    <sheet name="Step 3" sheetId="4" r:id="rId4"/>
    <sheet name="Step 4" sheetId="5" r:id="rId5"/>
    <sheet name="Step 5" sheetId="6" r:id="rId6"/>
    <sheet name="Step 6a" sheetId="7" r:id="rId7"/>
    <sheet name="Step 6b" sheetId="8" r:id="rId8"/>
    <sheet name="Step 6c" sheetId="9" r:id="rId9"/>
    <sheet name="Step 7" sheetId="10" r:id="rId10"/>
    <sheet name="Step 8" sheetId="11" r:id="rId11"/>
    <sheet name="Differentiation cat" sheetId="12" r:id="rId12"/>
    <sheet name="Land use - Animal species" sheetId="13" r:id="rId13"/>
    <sheet name="Crop - variety - breed" sheetId="14" r:id="rId14"/>
    <sheet name="Farm pract, prod, cond" sheetId="15" r:id="rId15"/>
    <sheet name="Farm size" sheetId="16" r:id="rId16"/>
    <sheet name="Adm, reg, terr. differentiation" sheetId="17" r:id="rId17"/>
    <sheet name="Land or animal attribute" sheetId="18" r:id="rId18"/>
    <sheet name="Socio-econ indicators or index" sheetId="19" r:id="rId19"/>
    <sheet name="Purpose of woodland" sheetId="20" r:id="rId20"/>
    <sheet name="Type of trees&amp;woodland" sheetId="21" r:id="rId21"/>
    <sheet name="Tree species" sheetId="22" r:id="rId22"/>
    <sheet name="Type of plants set" sheetId="23" r:id="rId23"/>
    <sheet name="Volume and quality of trees" sheetId="24" r:id="rId24"/>
    <sheet name="Prop. of tree species in forest" sheetId="25" r:id="rId25"/>
    <sheet name="Type of beneficiaries" sheetId="26" r:id="rId26"/>
    <sheet name="RDR payment rates" sheetId="27" r:id="rId27"/>
    <sheet name="RDR payment limits" sheetId="28" r:id="rId28"/>
  </sheets>
  <definedNames>
    <definedName name="_xlnm.Print_Area" localSheetId="16">'Adm, reg, terr. differentiation'!$A$3:$R$118</definedName>
    <definedName name="_xlnm.Print_Area" localSheetId="15">'Farm size'!$A$3:$E$48</definedName>
  </definedNames>
  <calcPr fullCalcOnLoad="1"/>
</workbook>
</file>

<file path=xl/comments1.xml><?xml version="1.0" encoding="utf-8"?>
<comments xmlns="http://schemas.openxmlformats.org/spreadsheetml/2006/main">
  <authors>
    <author> </author>
    <author>Pippo</author>
  </authors>
  <commentList>
    <comment ref="A61" authorId="0">
      <text>
        <r>
          <rPr>
            <sz val="8"/>
            <color indexed="10"/>
            <rFont val="Tahoma"/>
            <family val="2"/>
          </rPr>
          <t xml:space="preserve"> :GS:
To be used, if only an aggregated maintenance cost figures is available or if non-specified maintenance cost exist</t>
        </r>
      </text>
    </comment>
    <comment ref="A53" authorId="0">
      <text>
        <r>
          <rPr>
            <sz val="8"/>
            <color indexed="10"/>
            <rFont val="Tahoma"/>
            <family val="2"/>
          </rPr>
          <t xml:space="preserve"> :GS:
To be used, if only an aggregated establishment cost figures is available or if non-specified establishment cost exist</t>
        </r>
      </text>
    </comment>
    <comment ref="A64" authorId="0">
      <text>
        <r>
          <rPr>
            <sz val="8"/>
            <color indexed="10"/>
            <rFont val="Tahoma"/>
            <family val="2"/>
          </rPr>
          <t xml:space="preserve"> :GS:
Mainly in relation to additional management commitments of measure 225, but lack of data an issue which needs to be solved</t>
        </r>
      </text>
    </comment>
    <comment ref="A45" authorId="1">
      <text>
        <r>
          <rPr>
            <b/>
            <sz val="8"/>
            <rFont val="Tahoma"/>
            <family val="0"/>
          </rPr>
          <t>INEA:</t>
        </r>
        <r>
          <rPr>
            <sz val="8"/>
            <rFont val="Tahoma"/>
            <family val="0"/>
          </rPr>
          <t xml:space="preserve">
We need to discuss how to discount back future costs and revenues. In Venice?</t>
        </r>
      </text>
    </comment>
    <comment ref="A86" authorId="1">
      <text>
        <r>
          <rPr>
            <b/>
            <sz val="8"/>
            <rFont val="Tahoma"/>
            <family val="0"/>
          </rPr>
          <t>INEA:</t>
        </r>
        <r>
          <rPr>
            <sz val="8"/>
            <rFont val="Tahoma"/>
            <family val="0"/>
          </rPr>
          <t xml:space="preserve">
Are these different categories of income or different approaches for the calculation of the same economic aggregate? May we discuss it in Venice?</t>
        </r>
      </text>
    </comment>
    <comment ref="A8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GS:
Taken directly from the Farm Management Handbook without any further calculation underlying.</t>
        </r>
      </text>
    </comment>
    <comment ref="A8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GS:
See above</t>
        </r>
      </text>
    </comment>
    <comment ref="A8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GS:
See above</t>
        </r>
      </text>
    </comment>
  </commentList>
</comments>
</file>

<file path=xl/comments20.xml><?xml version="1.0" encoding="utf-8"?>
<comments xmlns="http://schemas.openxmlformats.org/spreadsheetml/2006/main">
  <authors>
    <author> </author>
  </authors>
  <commentList>
    <comment ref="A1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For Germany: As this is part of the forest environment payments, would it be correct to assume that this has a rather ecological than socio-economic or cultural purpose?</t>
        </r>
      </text>
    </comment>
  </commentList>
</comments>
</file>

<file path=xl/sharedStrings.xml><?xml version="1.0" encoding="utf-8"?>
<sst xmlns="http://schemas.openxmlformats.org/spreadsheetml/2006/main" count="853" uniqueCount="442">
  <si>
    <t>SE630-Decoupled payment</t>
  </si>
  <si>
    <t>SE631-Single Farm payment</t>
  </si>
  <si>
    <t>SE632-Single Area payment</t>
  </si>
  <si>
    <t>SE640-Additional aid</t>
  </si>
  <si>
    <t>Costs</t>
  </si>
  <si>
    <t>Pigs</t>
  </si>
  <si>
    <t>Subsidies</t>
  </si>
  <si>
    <t>Income</t>
  </si>
  <si>
    <t>=SE(135+206+256)</t>
  </si>
  <si>
    <t>=SE(610+615+620+625+626+630)</t>
  </si>
  <si>
    <t>Beef cattle</t>
  </si>
  <si>
    <t>Production (Yield * Price)</t>
  </si>
  <si>
    <t>=SUM(SE140:SE200)</t>
  </si>
  <si>
    <t>=SUM(SE216:SE251)</t>
  </si>
  <si>
    <t>SE131-Total output</t>
  </si>
  <si>
    <t>SE135-Total output crops &amp; products</t>
  </si>
  <si>
    <t>SE140-cereals</t>
  </si>
  <si>
    <t>SE145-protein crops</t>
  </si>
  <si>
    <t>SE146-energy crops</t>
  </si>
  <si>
    <t>SE150-potatoes</t>
  </si>
  <si>
    <t>SE155-sugar beet</t>
  </si>
  <si>
    <t>SE160-oil-seed crops</t>
  </si>
  <si>
    <t>SE165-industrial crops</t>
  </si>
  <si>
    <t>SE170-vegetables &amp; flowers</t>
  </si>
  <si>
    <t>SE175-fruit</t>
  </si>
  <si>
    <t>SE180-citrus fruit</t>
  </si>
  <si>
    <t>SE185-wine and grapes</t>
  </si>
  <si>
    <t>SE190-olives &amp; olive oil</t>
  </si>
  <si>
    <t>SE195-forage area</t>
  </si>
  <si>
    <t>SE200-other crop output</t>
  </si>
  <si>
    <t>SE216-cows milk &amp; milk products</t>
  </si>
  <si>
    <t>SE220-beef and veal</t>
  </si>
  <si>
    <t>SE225-pigmeat</t>
  </si>
  <si>
    <t>SE230-sheep and goats</t>
  </si>
  <si>
    <t>SE235-poultrymeat</t>
  </si>
  <si>
    <t>SE240-eggs</t>
  </si>
  <si>
    <t>SE245-ewes and goats milk</t>
  </si>
  <si>
    <t>SE251-other livestock &amp; products</t>
  </si>
  <si>
    <t>SE256-Other output</t>
  </si>
  <si>
    <t>SE270-Total Inputs</t>
  </si>
  <si>
    <t>SE281-Total specific costs</t>
  </si>
  <si>
    <t>SE285-seeds and plants</t>
  </si>
  <si>
    <t>SE295-fertilisers</t>
  </si>
  <si>
    <t>SE300-crop protection</t>
  </si>
  <si>
    <t>SE305-other crop specific costs</t>
  </si>
  <si>
    <t>SE310-feed for grazing livestock</t>
  </si>
  <si>
    <t>SE320-feed for pigs&amp;poultry</t>
  </si>
  <si>
    <t>SE330-other livest. specific costs</t>
  </si>
  <si>
    <t>SE331-forestry specific costs</t>
  </si>
  <si>
    <t>SE336-Total farming overheads</t>
  </si>
  <si>
    <t>SE340-machin.&amp;build. current costs</t>
  </si>
  <si>
    <t>SE345-energy</t>
  </si>
  <si>
    <t>SE350-contract work</t>
  </si>
  <si>
    <t>SE356-other direct inputs</t>
  </si>
  <si>
    <t>SE365-Total external factors</t>
  </si>
  <si>
    <t>SE370-wages paid</t>
  </si>
  <si>
    <t>SE375-rent paid</t>
  </si>
  <si>
    <t>SE380-interest paid</t>
  </si>
  <si>
    <t>SE410-Gross Farm Income</t>
  </si>
  <si>
    <t>SE610-Total subsidies on crops</t>
  </si>
  <si>
    <t>SE611-compensatory payments</t>
  </si>
  <si>
    <t>SE612-set aside premiums</t>
  </si>
  <si>
    <t>SE613-other crops subsidies</t>
  </si>
  <si>
    <t>SE615-Total subsidies on livestock</t>
  </si>
  <si>
    <t>SE616-subsidies dairying</t>
  </si>
  <si>
    <t>SE617-subsidies other cattle</t>
  </si>
  <si>
    <t>SE618-subsidies sheep/goats</t>
  </si>
  <si>
    <t>SE619-other livestock subsidies</t>
  </si>
  <si>
    <t>SE620-other subsidies</t>
  </si>
  <si>
    <t>SE621-environmental subs.</t>
  </si>
  <si>
    <t>SE622-LFA subsidies</t>
  </si>
  <si>
    <t>SE206-Total output livestock &amp; products</t>
  </si>
  <si>
    <t>=SE(281+336+365)</t>
  </si>
  <si>
    <t>=SUM(SE285:SE331)</t>
  </si>
  <si>
    <t>=SUM(SE340:SE356)</t>
  </si>
  <si>
    <t>SE605-Total subsidies - excluding on investments</t>
  </si>
  <si>
    <t>=SUM(SE611:SE613)</t>
  </si>
  <si>
    <t>=SUM(SE370:SE380)</t>
  </si>
  <si>
    <t>=SE(131-270)</t>
  </si>
  <si>
    <t>=SUM(SE616:SE619)</t>
  </si>
  <si>
    <t>=SUM(SE621:SE623)</t>
  </si>
  <si>
    <t>SE625-subsidies on intermediate consumption</t>
  </si>
  <si>
    <t>SE626-subsidies on external factors</t>
  </si>
  <si>
    <t>=SUM(SE631:SE640)</t>
  </si>
  <si>
    <t>Opportunity cost of family work</t>
  </si>
  <si>
    <t>Differentiation element</t>
  </si>
  <si>
    <t>Arable land</t>
  </si>
  <si>
    <t>Permanent crops</t>
  </si>
  <si>
    <t>Vegetables</t>
  </si>
  <si>
    <t>Meadows</t>
  </si>
  <si>
    <t>Log-term grassland</t>
  </si>
  <si>
    <t>Pasture</t>
  </si>
  <si>
    <t>Grapevines</t>
  </si>
  <si>
    <t>Orchards</t>
  </si>
  <si>
    <t>Woodland</t>
  </si>
  <si>
    <t>Bovines</t>
  </si>
  <si>
    <t>Dairy cattle</t>
  </si>
  <si>
    <t>Sheep</t>
  </si>
  <si>
    <t>Broilers</t>
  </si>
  <si>
    <t>Reference RD measure</t>
  </si>
  <si>
    <t>Organic olives</t>
  </si>
  <si>
    <t>Organic vineyards</t>
  </si>
  <si>
    <t>Organic livestock</t>
  </si>
  <si>
    <t>Special herbs</t>
  </si>
  <si>
    <t>Cotton</t>
  </si>
  <si>
    <t>Citrus</t>
  </si>
  <si>
    <t>Nuts</t>
  </si>
  <si>
    <t>Type of trees/plants</t>
  </si>
  <si>
    <t>Type of animals</t>
  </si>
  <si>
    <t>Extensive horticulture</t>
  </si>
  <si>
    <t>Intensive horticulture</t>
  </si>
  <si>
    <t>Husbandry production</t>
  </si>
  <si>
    <t>Battery hens</t>
  </si>
  <si>
    <t>Slatted-floor hens</t>
  </si>
  <si>
    <t>Free-range hens</t>
  </si>
  <si>
    <t>Conventional production</t>
  </si>
  <si>
    <t>Extensive production</t>
  </si>
  <si>
    <t>Open air production</t>
  </si>
  <si>
    <t>Cattle on summer pasture</t>
  </si>
  <si>
    <t>Free stall barn with grazing</t>
  </si>
  <si>
    <t>Free stall barn with straw</t>
  </si>
  <si>
    <t xml:space="preserve">Less favoured area </t>
  </si>
  <si>
    <t>Mountain areas</t>
  </si>
  <si>
    <t>Hill areas</t>
  </si>
  <si>
    <t>Altitude</t>
  </si>
  <si>
    <t>LFA areas</t>
  </si>
  <si>
    <t>Low Productivity</t>
  </si>
  <si>
    <t>High productivity</t>
  </si>
  <si>
    <t>Integrated quality coefficient of land</t>
  </si>
  <si>
    <t>Age of animals</t>
  </si>
  <si>
    <t>Population density</t>
  </si>
  <si>
    <t>Agricultural income per capita</t>
  </si>
  <si>
    <t>Size class (ha)*</t>
  </si>
  <si>
    <t>Size class (LSU)**</t>
  </si>
  <si>
    <t>* e.g.: UAA &lt; 10 ha</t>
  </si>
  <si>
    <t>** e.g.: LSU &lt; 15</t>
  </si>
  <si>
    <t>Adm. - region*</t>
  </si>
  <si>
    <t>* e.g.: province, municipality</t>
  </si>
  <si>
    <t>Exposition**</t>
  </si>
  <si>
    <t>** e.g.: north, south-east</t>
  </si>
  <si>
    <t>Plain areas</t>
  </si>
  <si>
    <t>***  e.g.: latitude &gt; 62° N</t>
  </si>
  <si>
    <t>Specific geographical limits***</t>
  </si>
  <si>
    <t>Fertility class*</t>
  </si>
  <si>
    <t>* e.g.: Site Index</t>
  </si>
  <si>
    <t>** e.g.: kg/ha of forage)</t>
  </si>
  <si>
    <t>Soil quality</t>
  </si>
  <si>
    <t>Fodder capacity**</t>
  </si>
  <si>
    <t>Farm income</t>
  </si>
  <si>
    <t>Farmer characteristics*</t>
  </si>
  <si>
    <t>* e.g.: age</t>
  </si>
  <si>
    <t>Specific indicators**</t>
  </si>
  <si>
    <t>Specific indexes***</t>
  </si>
  <si>
    <t>** e.g.: value of total agricultural production per capita employed in agriculture</t>
  </si>
  <si>
    <t>*** e.g.: average annual population regression</t>
  </si>
  <si>
    <t>Data sources</t>
  </si>
  <si>
    <t>Ad hoc surveys</t>
  </si>
  <si>
    <t>Eurostat data</t>
  </si>
  <si>
    <t>National statistics</t>
  </si>
  <si>
    <t>FADN database</t>
  </si>
  <si>
    <t>Monitoring and evaluation of previous RDPs</t>
  </si>
  <si>
    <t>Third party surveys</t>
  </si>
  <si>
    <t>Planning documents from Public Authority</t>
  </si>
  <si>
    <t>Periodic publications by Chambers of Commerce</t>
  </si>
  <si>
    <t>Data owned by producer associations</t>
  </si>
  <si>
    <t>Other statistics and economic data</t>
  </si>
  <si>
    <t>Land use / Animal species</t>
  </si>
  <si>
    <t>Crop / Variety / Breed</t>
  </si>
  <si>
    <t>Intensity of farming practices, production and conditions</t>
  </si>
  <si>
    <t>Farm size (ha, LSU, etc.)</t>
  </si>
  <si>
    <t>Administrative / regional / territorial differentiation</t>
  </si>
  <si>
    <t>Specific land or animal attributes</t>
  </si>
  <si>
    <t>Socio-economic indicators or indexes</t>
  </si>
  <si>
    <t>Balance sheet entries</t>
  </si>
  <si>
    <t>Laying hens</t>
  </si>
  <si>
    <t>Transaction costs</t>
  </si>
  <si>
    <t>SE623-Other RD payments</t>
  </si>
  <si>
    <t>Purpose of woodland</t>
  </si>
  <si>
    <t>Type of beneficiaries</t>
  </si>
  <si>
    <t>Outermost region</t>
  </si>
  <si>
    <t>Non less favoured area</t>
  </si>
  <si>
    <t>WFD area</t>
  </si>
  <si>
    <t>Natura 2000 area</t>
  </si>
  <si>
    <t>Area without specific designation (other areas in forestry measures)</t>
  </si>
  <si>
    <t>Source: WP5 Review, measure 221, 223</t>
  </si>
  <si>
    <t>Source: WP5 Review, measure 222</t>
  </si>
  <si>
    <t>Source: WP5 Review, measure 225</t>
  </si>
  <si>
    <t>Farmers</t>
  </si>
  <si>
    <t>Private law bodies</t>
  </si>
  <si>
    <t>Plants of small dimensions</t>
  </si>
  <si>
    <t>Striplings</t>
  </si>
  <si>
    <t>Type of plant sets</t>
  </si>
  <si>
    <t>Proportion of tree species in forest</t>
  </si>
  <si>
    <t>RDR payment rates</t>
  </si>
  <si>
    <t>RDR maximum payment</t>
  </si>
  <si>
    <t>Source: WP5 Review, measures 221, 223 and 225</t>
  </si>
  <si>
    <t>Mixed conifer/broadleaves</t>
  </si>
  <si>
    <t>Riparian forests</t>
  </si>
  <si>
    <t>Native woodland</t>
  </si>
  <si>
    <t>Short rotation coppice</t>
  </si>
  <si>
    <t>Tree species</t>
  </si>
  <si>
    <t>Type of trees/woodland</t>
  </si>
  <si>
    <t xml:space="preserve">Conifer </t>
  </si>
  <si>
    <t>Broadleaves</t>
  </si>
  <si>
    <t>Natural regeneration</t>
  </si>
  <si>
    <t>Ameliorative and reinforcing wood species 5 - 15</t>
  </si>
  <si>
    <t>Ameliorative and reinforcing wood species 16 - 25</t>
  </si>
  <si>
    <t>Ameliorative and reinforcing wood species 26 - 35</t>
  </si>
  <si>
    <t>Ameliorative and reinforcing wood species &gt; 35</t>
  </si>
  <si>
    <t>Volume/quality of trees</t>
  </si>
  <si>
    <t>Ecological habitats</t>
  </si>
  <si>
    <t>Nature conservation</t>
  </si>
  <si>
    <t>Tradtional forestry utilisation</t>
  </si>
  <si>
    <t>Slopes with a gradient of over 12°</t>
  </si>
  <si>
    <t>Slopes with a gradient of under 12°</t>
  </si>
  <si>
    <t>X</t>
  </si>
  <si>
    <t>Bushes</t>
  </si>
  <si>
    <t>Poplars</t>
  </si>
  <si>
    <t>Source: WP5 Review, measures 221, 222 and 223</t>
  </si>
  <si>
    <t>Source: WP5 Review, measures 221and 223</t>
  </si>
  <si>
    <t>Afforestation project plan</t>
  </si>
  <si>
    <t>Site preparation</t>
  </si>
  <si>
    <t>Cost of seedlings</t>
  </si>
  <si>
    <t>Labour cost for planting</t>
  </si>
  <si>
    <t>Replacing seedlings</t>
  </si>
  <si>
    <t>Protection of seedlings</t>
  </si>
  <si>
    <t>Other establishment cost</t>
  </si>
  <si>
    <t>Design and expense allowances</t>
  </si>
  <si>
    <t>Weed control</t>
  </si>
  <si>
    <t>Pruning</t>
  </si>
  <si>
    <t>Protection</t>
  </si>
  <si>
    <t>Replacement of plants</t>
  </si>
  <si>
    <t>Other maintenance costs</t>
  </si>
  <si>
    <t>Other works</t>
  </si>
  <si>
    <t>Average felling increment</t>
  </si>
  <si>
    <t>Forestry income</t>
  </si>
  <si>
    <t>Forestry exploitation cost</t>
  </si>
  <si>
    <t>Revenue from forestry exploitation</t>
  </si>
  <si>
    <t>Beech</t>
  </si>
  <si>
    <t>Oak</t>
  </si>
  <si>
    <t>Establishment-related cost</t>
  </si>
  <si>
    <t>Maintenance-related cost</t>
  </si>
  <si>
    <t>Forest management costs</t>
  </si>
  <si>
    <t>Labour</t>
  </si>
  <si>
    <t>Cost for tree shelter</t>
  </si>
  <si>
    <t>No of tree shelter per hectare</t>
  </si>
  <si>
    <t>National and regional regulations</t>
  </si>
  <si>
    <t xml:space="preserve">Forest inventory </t>
  </si>
  <si>
    <t>Academic literature</t>
  </si>
  <si>
    <t>Methodological frameworks and guidelines for the evaluation and accounting of forest values</t>
  </si>
  <si>
    <t>Farmer associations</t>
  </si>
  <si>
    <t>Value loss</t>
  </si>
  <si>
    <t>Interest loss</t>
  </si>
  <si>
    <t>Fruit trees</t>
  </si>
  <si>
    <t>Please add missing differentiation elements and validate/confirm the relevance of the different elements in your country by adding a "X"!</t>
  </si>
  <si>
    <t>Minimum payment per ha</t>
  </si>
  <si>
    <t>Maximum payment per ha</t>
  </si>
  <si>
    <t>Productive woodland</t>
  </si>
  <si>
    <t>Non-productive woodland</t>
  </si>
  <si>
    <t>Woodlands in and around towns</t>
  </si>
  <si>
    <t>Downy Oak (Quercus pubescens)</t>
  </si>
  <si>
    <t>European Hop-hornbeam (Ostrya carpinifolia)</t>
  </si>
  <si>
    <t>Sitka spruce</t>
  </si>
  <si>
    <t>Scots pine</t>
  </si>
  <si>
    <t>Public authorities</t>
  </si>
  <si>
    <t>Other natural persons</t>
  </si>
  <si>
    <t>K152-351 Nuts, walnuts, hazelnuts, almonds, chestnuts</t>
  </si>
  <si>
    <t>Gross margin of productive tree plantations (k152-351)</t>
  </si>
  <si>
    <t>Opinion of experts and stakeholders</t>
  </si>
  <si>
    <r>
      <t>Slope</t>
    </r>
    <r>
      <rPr>
        <sz val="10"/>
        <color indexed="57"/>
        <rFont val="Arial"/>
        <family val="2"/>
      </rPr>
      <t>/Topographie</t>
    </r>
  </si>
  <si>
    <t>Unimproved grassland</t>
  </si>
  <si>
    <t>Improved grassland</t>
  </si>
  <si>
    <t>Gross margin arable land</t>
  </si>
  <si>
    <t>Gross margin improved grassland</t>
  </si>
  <si>
    <t>Gross margin unimproved grassland</t>
  </si>
  <si>
    <t>Average gross margin for livestock systems</t>
  </si>
  <si>
    <t>Forest management plan</t>
  </si>
  <si>
    <t>No</t>
  </si>
  <si>
    <t>Measure 221: Example Scotland</t>
  </si>
  <si>
    <t>Establishment costs</t>
  </si>
  <si>
    <t>Maintenance costs</t>
  </si>
  <si>
    <t>Income foregone</t>
  </si>
  <si>
    <t>Differentiation categories for measure 221 in Scotland</t>
  </si>
  <si>
    <t>Afforestation of agricultural land</t>
  </si>
  <si>
    <t>Type of trees</t>
  </si>
  <si>
    <t>Land use</t>
  </si>
  <si>
    <t>Farmers or association thereof</t>
  </si>
  <si>
    <t>Other natural person or private law body</t>
  </si>
  <si>
    <t>RDR payment limits</t>
  </si>
  <si>
    <t>Step 1</t>
  </si>
  <si>
    <t>off</t>
  </si>
  <si>
    <t>Arable land/improved grassland</t>
  </si>
  <si>
    <t>Regions</t>
  </si>
  <si>
    <t>Non-LFA</t>
  </si>
  <si>
    <t>Disadvantaged area in LFA</t>
  </si>
  <si>
    <t>Severly disadvantaged areas in LFA</t>
  </si>
  <si>
    <t>Yes</t>
  </si>
  <si>
    <t>Payment differentiation:</t>
  </si>
  <si>
    <t>Go to step 2</t>
  </si>
  <si>
    <t>Category: Land use</t>
  </si>
  <si>
    <t>Go to step 3</t>
  </si>
  <si>
    <t>Go to step 4</t>
  </si>
  <si>
    <r>
      <t>Here, choose differentiation categories with two</t>
    </r>
    <r>
      <rPr>
        <b/>
        <u val="single"/>
        <sz val="11"/>
        <rFont val="Arial"/>
        <family val="2"/>
      </rPr>
      <t xml:space="preserve"> </t>
    </r>
    <r>
      <rPr>
        <b/>
        <sz val="11"/>
        <rFont val="Arial"/>
        <family val="2"/>
      </rPr>
      <t>levels</t>
    </r>
  </si>
  <si>
    <r>
      <t xml:space="preserve">Here, choose differentiation categories with </t>
    </r>
    <r>
      <rPr>
        <b/>
        <u val="single"/>
        <sz val="11"/>
        <rFont val="Arial"/>
        <family val="2"/>
      </rPr>
      <t xml:space="preserve">more than two </t>
    </r>
    <r>
      <rPr>
        <b/>
        <sz val="11"/>
        <rFont val="Arial"/>
        <family val="2"/>
      </rPr>
      <t>levels</t>
    </r>
  </si>
  <si>
    <t>Go to step 5</t>
  </si>
  <si>
    <t>Arable land/improved grassland and non-LFA region</t>
  </si>
  <si>
    <t>Arable land/improved grassland and disadvantaged LFA region</t>
  </si>
  <si>
    <t>Arable land/improved grassland and severely disadvantaged LFA region</t>
  </si>
  <si>
    <t>Unimporved grassland</t>
  </si>
  <si>
    <r>
      <t>Here, choose differentiation categories with three</t>
    </r>
    <r>
      <rPr>
        <b/>
        <u val="single"/>
        <sz val="11"/>
        <rFont val="Arial"/>
        <family val="2"/>
      </rPr>
      <t xml:space="preserve"> </t>
    </r>
    <r>
      <rPr>
        <b/>
        <sz val="11"/>
        <rFont val="Arial"/>
        <family val="2"/>
      </rPr>
      <t>levels</t>
    </r>
  </si>
  <si>
    <t>-</t>
  </si>
  <si>
    <r>
      <t xml:space="preserve">Here, choose differentiation categories with </t>
    </r>
    <r>
      <rPr>
        <b/>
        <u val="single"/>
        <sz val="11"/>
        <rFont val="Arial"/>
        <family val="2"/>
      </rPr>
      <t>more than three</t>
    </r>
    <r>
      <rPr>
        <b/>
        <sz val="11"/>
        <rFont val="Arial"/>
        <family val="2"/>
      </rPr>
      <t>levels</t>
    </r>
  </si>
  <si>
    <t>Level 1: Category: Land use</t>
  </si>
  <si>
    <t>Level 2: Category: Region</t>
  </si>
  <si>
    <t>Level 1: Category: -</t>
  </si>
  <si>
    <t>Level 2: Category: -</t>
  </si>
  <si>
    <t>Level 1: Category -</t>
  </si>
  <si>
    <t>Level 2: Category -</t>
  </si>
  <si>
    <t>Level 3: Category -</t>
  </si>
  <si>
    <t>Go to step -</t>
  </si>
  <si>
    <t>Category: Region</t>
  </si>
  <si>
    <t>No differentiation (from step 1)</t>
  </si>
  <si>
    <t>1 Differentiation level (from step 2)</t>
  </si>
  <si>
    <t>2 Differentiation levels (from step 3)</t>
  </si>
  <si>
    <t>Differentiation elements</t>
  </si>
  <si>
    <t>Cost components</t>
  </si>
  <si>
    <t>Differentiation category</t>
  </si>
  <si>
    <t>Step 5 Overview of differentiation</t>
  </si>
  <si>
    <t>Other establishment costs</t>
  </si>
  <si>
    <t>Total establishment costs</t>
  </si>
  <si>
    <t>Total maintenance costs</t>
  </si>
  <si>
    <t>Land use and regions</t>
  </si>
  <si>
    <t>Total income foregone</t>
  </si>
  <si>
    <t>Outermost areas</t>
  </si>
  <si>
    <t>Natura, LFA and WFD areas</t>
  </si>
  <si>
    <t>Other areas</t>
  </si>
  <si>
    <t>RDR payment rate</t>
  </si>
  <si>
    <t>Option 1: Standard rate</t>
  </si>
  <si>
    <t>Option 2: Apply regional differentiation</t>
  </si>
  <si>
    <t>Chose between standard rate or regional differentiation</t>
  </si>
  <si>
    <t>Not applied</t>
  </si>
  <si>
    <t xml:space="preserve"> Applied (0.85, 0.8 or 0.7)</t>
  </si>
  <si>
    <t>RDR maximum payments</t>
  </si>
  <si>
    <t>Farmer and associations thereof</t>
  </si>
  <si>
    <t>Eligible income foregone</t>
  </si>
  <si>
    <t>Conifer</t>
  </si>
  <si>
    <t>Arable land/improved grassland and non-LFA region (AIG1)</t>
  </si>
  <si>
    <t>Arable land/improved grassland and disadvantaged LFA region (AIG2)</t>
  </si>
  <si>
    <t>Arable land/improved grassland and severely disadvantaged LFA region (AIG3)</t>
  </si>
  <si>
    <t>AIG1</t>
  </si>
  <si>
    <t>AIG2</t>
  </si>
  <si>
    <t>AIG3</t>
  </si>
  <si>
    <t>UG</t>
  </si>
  <si>
    <t>Value</t>
  </si>
  <si>
    <t>Unimproved grassland (UG)</t>
  </si>
  <si>
    <t>Component 1: Site protection</t>
  </si>
  <si>
    <t>Aggregated amount</t>
  </si>
  <si>
    <t>Not based on calculation of sub-elements</t>
  </si>
  <si>
    <t>Data source</t>
  </si>
  <si>
    <t>Based on calculation of available sub-elements</t>
  </si>
  <si>
    <t>Sub-element 1:</t>
  </si>
  <si>
    <t>Equation</t>
  </si>
  <si>
    <t>Sub-element 2:</t>
  </si>
  <si>
    <t>Sub-element 3:</t>
  </si>
  <si>
    <t>Expert opinion / undisclosed modelling results</t>
  </si>
  <si>
    <t>Native woodland / riparian forests</t>
  </si>
  <si>
    <t>Eligible establishment costs for payment</t>
  </si>
  <si>
    <t>Eligible maintenance costs for payment</t>
  </si>
  <si>
    <t>Native woodland / riparian forest</t>
  </si>
  <si>
    <r>
      <t>Option 1</t>
    </r>
    <r>
      <rPr>
        <b/>
        <sz val="11"/>
        <rFont val="Arial"/>
        <family val="2"/>
      </rPr>
      <t xml:space="preserve">: choose from a list of differentiation categories the category you want to apply and if this is the only level/category, i.e </t>
    </r>
    <r>
      <rPr>
        <b/>
        <u val="single"/>
        <sz val="11"/>
        <rFont val="Arial"/>
        <family val="2"/>
      </rPr>
      <t>only one level of differentiation</t>
    </r>
  </si>
  <si>
    <r>
      <t>Option 2</t>
    </r>
    <r>
      <rPr>
        <b/>
        <sz val="11"/>
        <rFont val="Arial"/>
        <family val="2"/>
      </rPr>
      <t xml:space="preserve">: Choose from a list of differentiation categories the category you want to apply first with further categories following, i.e. </t>
    </r>
    <r>
      <rPr>
        <b/>
        <u val="single"/>
        <sz val="11"/>
        <rFont val="Arial"/>
        <family val="2"/>
      </rPr>
      <t>multiple differentiation levels will be applied</t>
    </r>
  </si>
  <si>
    <t>Fencing costs</t>
  </si>
  <si>
    <t>Component 2: Protection of seedlings</t>
  </si>
  <si>
    <t>Component 3: Other establishment costs</t>
  </si>
  <si>
    <t>Forestry Commission</t>
  </si>
  <si>
    <t>Planting costs</t>
  </si>
  <si>
    <t>Open space</t>
  </si>
  <si>
    <t>Reductions</t>
  </si>
  <si>
    <t>= C25 * D25</t>
  </si>
  <si>
    <t>=(C39+D39)*E39</t>
  </si>
  <si>
    <t>Categorie: Type of woodland</t>
  </si>
  <si>
    <t>Type of woodland</t>
  </si>
  <si>
    <t xml:space="preserve">Final payments for establishment costs </t>
  </si>
  <si>
    <t>Component 1: Weed control</t>
  </si>
  <si>
    <t>Component 2: Protection</t>
  </si>
  <si>
    <t>Component 3: Other maintenance costs</t>
  </si>
  <si>
    <t>Cost per ha and year</t>
  </si>
  <si>
    <t>No of years</t>
  </si>
  <si>
    <t>Share of hectare</t>
  </si>
  <si>
    <t>=C53*D53*E53'</t>
  </si>
  <si>
    <t>Share requiring maintenance</t>
  </si>
  <si>
    <t>Length/area in metre</t>
  </si>
  <si>
    <t>Cost (£) per metre</t>
  </si>
  <si>
    <t>Plants</t>
  </si>
  <si>
    <t>=C54*D54*E54'</t>
  </si>
  <si>
    <t>=C56*D56*E56'</t>
  </si>
  <si>
    <t>=C69*D69*E69'</t>
  </si>
  <si>
    <t>Supervision (10%)</t>
  </si>
  <si>
    <t>=C81+D81+E81'</t>
  </si>
  <si>
    <t>=C68*D68*E68'</t>
  </si>
  <si>
    <t>=C82+D82+E82'</t>
  </si>
  <si>
    <t>Mixed conifer/broadleaves (Total)</t>
  </si>
  <si>
    <t>Mixed conifer/broadleaves (year 2 and 3)</t>
  </si>
  <si>
    <t>Mixed conifer/broadleaves (year 4)</t>
  </si>
  <si>
    <t>=C57*D57*E57'</t>
  </si>
  <si>
    <t>=C58*D58*E58'</t>
  </si>
  <si>
    <t>=C70*D70*E70'</t>
  </si>
  <si>
    <t>=C71*D71*E71'</t>
  </si>
  <si>
    <t>=C83+D83+E83'</t>
  </si>
  <si>
    <t>=C84+D84+E84'</t>
  </si>
  <si>
    <t>Adjusted payments for establishment costs</t>
  </si>
  <si>
    <t>Adjusted payments for maintenance costs</t>
  </si>
  <si>
    <t>Final payments for maintenance costs</t>
  </si>
  <si>
    <t>= C26 * D26</t>
  </si>
  <si>
    <t>= C27 * D27+E27</t>
  </si>
  <si>
    <t>=(C38+D38)*E38</t>
  </si>
  <si>
    <t>= C40 * D40+E40</t>
  </si>
  <si>
    <t>=(C41+D41)*E41</t>
  </si>
  <si>
    <t>Sub-element 4:</t>
  </si>
  <si>
    <t>Expert opinion</t>
  </si>
  <si>
    <t>Stock more intensively</t>
  </si>
  <si>
    <t xml:space="preserve">Reduce stocks </t>
  </si>
  <si>
    <t>=(C96*D96)+(E96*F96)'</t>
  </si>
  <si>
    <t>=(C98*D98)+(E98*F98)'</t>
  </si>
  <si>
    <t>=(C99*D99)+(E99*F99)'</t>
  </si>
  <si>
    <t>Step 7: RDR payment limits: Overview and calculation of eligible payment elements</t>
  </si>
  <si>
    <t>Step 8: Total payment</t>
  </si>
  <si>
    <t>Step 2: Differentiation level 1: Choose relevant differentiation category and elements</t>
  </si>
  <si>
    <t>Step 3: Differentiation level 2: Choose relevant differentiation category and elements</t>
  </si>
  <si>
    <t>Step 4: Differentiation level 3: Choose relevant differentiation category and elements</t>
  </si>
  <si>
    <t>Adjusted payments income foregone</t>
  </si>
  <si>
    <t>Final payments for income foregone</t>
  </si>
  <si>
    <t>Total financial support</t>
  </si>
  <si>
    <t>Go to step 6c</t>
  </si>
  <si>
    <t>Step 6c Calculation and/or source of cost components (level 3)</t>
  </si>
  <si>
    <t>Step 6b Calculation and/or source of cost components (level 2)</t>
  </si>
  <si>
    <t>Step 6a Overview of cost components according to applied differentiation (level 1)</t>
  </si>
  <si>
    <t>Gross margin loss</t>
  </si>
  <si>
    <t>Component 1: Gross margin loss</t>
  </si>
  <si>
    <t>Weighted average gross margin</t>
  </si>
  <si>
    <t>Average gross margin loss</t>
  </si>
  <si>
    <t>To be added following the same approach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</si>
</sst>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"/>
    <numFmt numFmtId="175" formatCode="h\.mm\.ss"/>
    <numFmt numFmtId="176" formatCode="[$-410]dddd\ d\ mmmm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8"/>
      <color indexed="10"/>
      <name val="Tahoma"/>
      <family val="2"/>
    </font>
    <font>
      <b/>
      <sz val="14"/>
      <name val="Arial"/>
      <family val="2"/>
    </font>
    <font>
      <sz val="12"/>
      <color indexed="10"/>
      <name val="Times New Roman"/>
      <family val="1"/>
    </font>
    <font>
      <sz val="10"/>
      <color indexed="57"/>
      <name val="Arial"/>
      <family val="2"/>
    </font>
    <font>
      <sz val="8"/>
      <color indexed="57"/>
      <name val="Arial"/>
      <family val="2"/>
    </font>
    <font>
      <sz val="10"/>
      <color indexed="57"/>
      <name val="Times New Roman"/>
      <family val="1"/>
    </font>
    <font>
      <sz val="11"/>
      <color indexed="57"/>
      <name val="Times New Roman"/>
      <family val="1"/>
    </font>
    <font>
      <b/>
      <i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1" fillId="0" borderId="0" xfId="0" applyNumberFormat="1" applyFont="1" applyBorder="1" applyAlignment="1" quotePrefix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2" fillId="6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/>
    </xf>
    <xf numFmtId="3" fontId="17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49" fontId="17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vertical="top" wrapText="1"/>
    </xf>
    <xf numFmtId="0" fontId="18" fillId="0" borderId="0" xfId="0" applyFont="1" applyAlignment="1">
      <alignment/>
    </xf>
    <xf numFmtId="0" fontId="16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 quotePrefix="1">
      <alignment horizontal="center"/>
    </xf>
    <xf numFmtId="0" fontId="12" fillId="0" borderId="0" xfId="0" applyFont="1" applyAlignment="1" quotePrefix="1">
      <alignment/>
    </xf>
    <xf numFmtId="0" fontId="20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3" fontId="1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 quotePrefix="1">
      <alignment horizontal="center" vertical="center"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/>
    </xf>
    <xf numFmtId="0" fontId="0" fillId="0" borderId="0" xfId="21">
      <alignment/>
      <protection/>
    </xf>
    <xf numFmtId="0" fontId="2" fillId="2" borderId="0" xfId="21" applyFont="1" applyFill="1">
      <alignment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0" fontId="2" fillId="0" borderId="0" xfId="21" applyFont="1" applyBorder="1" applyAlignment="1">
      <alignment vertical="top" wrapText="1"/>
      <protection/>
    </xf>
    <xf numFmtId="0" fontId="12" fillId="0" borderId="0" xfId="21" applyFont="1" applyBorder="1" applyAlignment="1">
      <alignment horizontal="center" vertical="top" wrapText="1"/>
      <protection/>
    </xf>
    <xf numFmtId="0" fontId="12" fillId="0" borderId="0" xfId="21" applyFont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0" fillId="0" borderId="0" xfId="21" applyFont="1" applyBorder="1" applyAlignment="1">
      <alignment vertical="top" wrapText="1"/>
      <protection/>
    </xf>
    <xf numFmtId="0" fontId="12" fillId="0" borderId="0" xfId="21" applyFont="1" applyAlignment="1" quotePrefix="1">
      <alignment horizontal="center"/>
      <protection/>
    </xf>
    <xf numFmtId="0" fontId="12" fillId="0" borderId="0" xfId="21" applyFont="1" applyFill="1" applyBorder="1" applyAlignment="1">
      <alignment horizontal="center" vertical="top" wrapText="1"/>
      <protection/>
    </xf>
    <xf numFmtId="0" fontId="12" fillId="0" borderId="0" xfId="21" applyFont="1">
      <alignment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 quotePrefix="1">
      <alignment horizontal="left"/>
    </xf>
    <xf numFmtId="0" fontId="9" fillId="0" borderId="0" xfId="21" applyFont="1" applyFill="1">
      <alignment/>
      <protection/>
    </xf>
    <xf numFmtId="0" fontId="2" fillId="0" borderId="0" xfId="0" applyFont="1" applyFill="1" applyBorder="1" applyAlignment="1">
      <alignment vertical="top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 wrapText="1"/>
    </xf>
    <xf numFmtId="0" fontId="24" fillId="2" borderId="0" xfId="0" applyFont="1" applyFill="1" applyAlignment="1">
      <alignment wrapText="1"/>
    </xf>
    <xf numFmtId="0" fontId="14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Border="1" applyAlignment="1">
      <alignment vertical="top" wrapText="1"/>
    </xf>
    <xf numFmtId="0" fontId="0" fillId="3" borderId="0" xfId="0" applyFont="1" applyFill="1" applyAlignment="1">
      <alignment/>
    </xf>
    <xf numFmtId="0" fontId="24" fillId="3" borderId="0" xfId="0" applyFont="1" applyFill="1" applyAlignment="1">
      <alignment wrapText="1"/>
    </xf>
    <xf numFmtId="0" fontId="22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11" xfId="0" applyBorder="1" applyAlignment="1">
      <alignment/>
    </xf>
    <xf numFmtId="0" fontId="2" fillId="0" borderId="9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" xfId="0" applyFont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0" fillId="0" borderId="8" xfId="0" applyFont="1" applyBorder="1" applyAlignment="1">
      <alignment horizontal="center"/>
    </xf>
    <xf numFmtId="0" fontId="0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9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vertical="top" wrapText="1"/>
    </xf>
    <xf numFmtId="0" fontId="12" fillId="0" borderId="11" xfId="0" applyFont="1" applyBorder="1" applyAlignment="1">
      <alignment/>
    </xf>
    <xf numFmtId="0" fontId="12" fillId="0" borderId="5" xfId="0" applyFont="1" applyFill="1" applyBorder="1" applyAlignment="1">
      <alignment wrapText="1"/>
    </xf>
    <xf numFmtId="0" fontId="12" fillId="0" borderId="0" xfId="0" applyFont="1" applyBorder="1" applyAlignment="1">
      <alignment horizontal="right"/>
    </xf>
    <xf numFmtId="0" fontId="8" fillId="3" borderId="0" xfId="0" applyFont="1" applyFill="1" applyAlignment="1">
      <alignment/>
    </xf>
    <xf numFmtId="0" fontId="0" fillId="8" borderId="2" xfId="0" applyFill="1" applyBorder="1" applyAlignment="1">
      <alignment/>
    </xf>
    <xf numFmtId="0" fontId="12" fillId="8" borderId="2" xfId="0" applyFont="1" applyFill="1" applyBorder="1" applyAlignment="1">
      <alignment/>
    </xf>
    <xf numFmtId="0" fontId="2" fillId="8" borderId="8" xfId="0" applyFont="1" applyFill="1" applyBorder="1" applyAlignment="1">
      <alignment/>
    </xf>
    <xf numFmtId="0" fontId="12" fillId="8" borderId="24" xfId="0" applyFont="1" applyFill="1" applyBorder="1" applyAlignment="1">
      <alignment horizontal="right"/>
    </xf>
    <xf numFmtId="0" fontId="0" fillId="8" borderId="24" xfId="0" applyFill="1" applyBorder="1" applyAlignment="1">
      <alignment/>
    </xf>
    <xf numFmtId="0" fontId="2" fillId="8" borderId="25" xfId="0" applyFont="1" applyFill="1" applyBorder="1" applyAlignment="1">
      <alignment/>
    </xf>
    <xf numFmtId="0" fontId="1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/>
    </xf>
    <xf numFmtId="0" fontId="12" fillId="8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8" xfId="0" applyFill="1" applyBorder="1" applyAlignment="1">
      <alignment/>
    </xf>
    <xf numFmtId="0" fontId="12" fillId="8" borderId="8" xfId="0" applyFont="1" applyFill="1" applyBorder="1" applyAlignment="1">
      <alignment/>
    </xf>
    <xf numFmtId="1" fontId="12" fillId="8" borderId="8" xfId="0" applyNumberFormat="1" applyFont="1" applyFill="1" applyBorder="1" applyAlignment="1">
      <alignment/>
    </xf>
    <xf numFmtId="0" fontId="2" fillId="8" borderId="24" xfId="0" applyFont="1" applyFill="1" applyBorder="1" applyAlignment="1">
      <alignment/>
    </xf>
    <xf numFmtId="1" fontId="12" fillId="8" borderId="2" xfId="0" applyNumberFormat="1" applyFont="1" applyFill="1" applyBorder="1" applyAlignment="1">
      <alignment/>
    </xf>
    <xf numFmtId="181" fontId="2" fillId="8" borderId="24" xfId="0" applyNumberFormat="1" applyFont="1" applyFill="1" applyBorder="1" applyAlignment="1">
      <alignment/>
    </xf>
    <xf numFmtId="1" fontId="12" fillId="8" borderId="24" xfId="0" applyNumberFormat="1" applyFont="1" applyFill="1" applyBorder="1" applyAlignment="1">
      <alignment/>
    </xf>
    <xf numFmtId="1" fontId="12" fillId="8" borderId="25" xfId="0" applyNumberFormat="1" applyFont="1" applyFill="1" applyBorder="1" applyAlignment="1">
      <alignment/>
    </xf>
    <xf numFmtId="1" fontId="12" fillId="8" borderId="2" xfId="0" applyNumberFormat="1" applyFont="1" applyFill="1" applyBorder="1" applyAlignment="1">
      <alignment horizontal="right"/>
    </xf>
    <xf numFmtId="0" fontId="12" fillId="8" borderId="8" xfId="0" applyFont="1" applyFill="1" applyBorder="1" applyAlignment="1">
      <alignment horizontal="right"/>
    </xf>
    <xf numFmtId="0" fontId="12" fillId="8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2" fillId="8" borderId="24" xfId="0" applyFont="1" applyFill="1" applyBorder="1" applyAlignment="1">
      <alignment/>
    </xf>
    <xf numFmtId="0" fontId="12" fillId="8" borderId="25" xfId="0" applyFont="1" applyFill="1" applyBorder="1" applyAlignment="1">
      <alignment/>
    </xf>
    <xf numFmtId="0" fontId="12" fillId="8" borderId="24" xfId="0" applyFont="1" applyFill="1" applyBorder="1" applyAlignment="1">
      <alignment horizontal="center"/>
    </xf>
    <xf numFmtId="0" fontId="12" fillId="8" borderId="25" xfId="0" applyFont="1" applyFill="1" applyBorder="1" applyAlignment="1">
      <alignment horizontal="center"/>
    </xf>
    <xf numFmtId="0" fontId="12" fillId="8" borderId="25" xfId="0" applyFont="1" applyFill="1" applyBorder="1" applyAlignment="1">
      <alignment horizontal="right"/>
    </xf>
    <xf numFmtId="0" fontId="25" fillId="0" borderId="9" xfId="0" applyFont="1" applyBorder="1" applyAlignment="1">
      <alignment/>
    </xf>
    <xf numFmtId="0" fontId="20" fillId="8" borderId="2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1" fontId="12" fillId="8" borderId="26" xfId="0" applyNumberFormat="1" applyFont="1" applyFill="1" applyBorder="1" applyAlignment="1">
      <alignment/>
    </xf>
    <xf numFmtId="1" fontId="12" fillId="8" borderId="27" xfId="0" applyNumberFormat="1" applyFont="1" applyFill="1" applyBorder="1" applyAlignment="1">
      <alignment/>
    </xf>
    <xf numFmtId="1" fontId="12" fillId="8" borderId="28" xfId="0" applyNumberFormat="1" applyFont="1" applyFill="1" applyBorder="1" applyAlignment="1">
      <alignment horizontal="center"/>
    </xf>
    <xf numFmtId="1" fontId="12" fillId="8" borderId="29" xfId="0" applyNumberFormat="1" applyFont="1" applyFill="1" applyBorder="1" applyAlignment="1">
      <alignment horizontal="center"/>
    </xf>
    <xf numFmtId="0" fontId="12" fillId="8" borderId="26" xfId="0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0" fontId="12" fillId="8" borderId="26" xfId="0" applyFont="1" applyFill="1" applyBorder="1" applyAlignment="1">
      <alignment/>
    </xf>
    <xf numFmtId="0" fontId="12" fillId="8" borderId="27" xfId="0" applyFont="1" applyFill="1" applyBorder="1" applyAlignment="1">
      <alignment/>
    </xf>
    <xf numFmtId="0" fontId="9" fillId="8" borderId="2" xfId="0" applyFont="1" applyFill="1" applyBorder="1" applyAlignment="1">
      <alignment/>
    </xf>
    <xf numFmtId="0" fontId="9" fillId="8" borderId="2" xfId="0" applyFont="1" applyFill="1" applyBorder="1" applyAlignment="1" quotePrefix="1">
      <alignment horizontal="center" vertical="center"/>
    </xf>
    <xf numFmtId="1" fontId="9" fillId="8" borderId="0" xfId="0" applyNumberFormat="1" applyFont="1" applyFill="1" applyAlignment="1">
      <alignment/>
    </xf>
    <xf numFmtId="181" fontId="9" fillId="8" borderId="2" xfId="0" applyNumberFormat="1" applyFont="1" applyFill="1" applyBorder="1" applyAlignment="1">
      <alignment/>
    </xf>
    <xf numFmtId="1" fontId="9" fillId="8" borderId="2" xfId="0" applyNumberFormat="1" applyFont="1" applyFill="1" applyBorder="1" applyAlignment="1">
      <alignment/>
    </xf>
    <xf numFmtId="0" fontId="9" fillId="8" borderId="2" xfId="0" applyFont="1" applyFill="1" applyBorder="1" applyAlignment="1" quotePrefix="1">
      <alignment horizontal="center"/>
    </xf>
    <xf numFmtId="0" fontId="9" fillId="0" borderId="2" xfId="0" applyFont="1" applyFill="1" applyBorder="1" applyAlignment="1">
      <alignment/>
    </xf>
    <xf numFmtId="0" fontId="26" fillId="8" borderId="2" xfId="0" applyFont="1" applyFill="1" applyBorder="1" applyAlignment="1">
      <alignment/>
    </xf>
    <xf numFmtId="0" fontId="26" fillId="8" borderId="8" xfId="0" applyFont="1" applyFill="1" applyBorder="1" applyAlignment="1">
      <alignment/>
    </xf>
    <xf numFmtId="0" fontId="12" fillId="0" borderId="11" xfId="0" applyFont="1" applyBorder="1" applyAlignment="1">
      <alignment wrapText="1"/>
    </xf>
    <xf numFmtId="0" fontId="9" fillId="8" borderId="24" xfId="0" applyFont="1" applyFill="1" applyBorder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9" fillId="8" borderId="24" xfId="0" applyFont="1" applyFill="1" applyBorder="1" applyAlignment="1" quotePrefix="1">
      <alignment horizontal="center"/>
    </xf>
    <xf numFmtId="0" fontId="12" fillId="0" borderId="2" xfId="0" applyFont="1" applyBorder="1" applyAlignment="1">
      <alignment/>
    </xf>
    <xf numFmtId="0" fontId="12" fillId="0" borderId="8" xfId="0" applyFont="1" applyBorder="1" applyAlignment="1">
      <alignment/>
    </xf>
    <xf numFmtId="0" fontId="24" fillId="0" borderId="0" xfId="0" applyFont="1" applyFill="1" applyAlignment="1">
      <alignment wrapText="1"/>
    </xf>
    <xf numFmtId="0" fontId="12" fillId="0" borderId="15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1" fontId="12" fillId="8" borderId="24" xfId="0" applyNumberFormat="1" applyFont="1" applyFill="1" applyBorder="1" applyAlignment="1">
      <alignment horizontal="right"/>
    </xf>
    <xf numFmtId="1" fontId="12" fillId="8" borderId="25" xfId="0" applyNumberFormat="1" applyFont="1" applyFill="1" applyBorder="1" applyAlignment="1">
      <alignment horizontal="right"/>
    </xf>
    <xf numFmtId="0" fontId="9" fillId="8" borderId="2" xfId="0" applyFont="1" applyFill="1" applyBorder="1" applyAlignment="1">
      <alignment horizontal="right"/>
    </xf>
    <xf numFmtId="0" fontId="9" fillId="8" borderId="8" xfId="0" applyFont="1" applyFill="1" applyBorder="1" applyAlignment="1">
      <alignment horizontal="right"/>
    </xf>
    <xf numFmtId="0" fontId="9" fillId="8" borderId="12" xfId="0" applyFont="1" applyFill="1" applyBorder="1" applyAlignment="1">
      <alignment horizontal="right"/>
    </xf>
    <xf numFmtId="0" fontId="9" fillId="8" borderId="13" xfId="0" applyFont="1" applyFill="1" applyBorder="1" applyAlignment="1">
      <alignment horizontal="right"/>
    </xf>
    <xf numFmtId="0" fontId="12" fillId="8" borderId="26" xfId="0" applyFont="1" applyFill="1" applyBorder="1" applyAlignment="1" quotePrefix="1">
      <alignment horizontal="right"/>
    </xf>
    <xf numFmtId="1" fontId="12" fillId="8" borderId="26" xfId="0" applyNumberFormat="1" applyFont="1" applyFill="1" applyBorder="1" applyAlignment="1">
      <alignment horizontal="right"/>
    </xf>
    <xf numFmtId="1" fontId="12" fillId="8" borderId="27" xfId="0" applyNumberFormat="1" applyFont="1" applyFill="1" applyBorder="1" applyAlignment="1">
      <alignment horizontal="right"/>
    </xf>
    <xf numFmtId="0" fontId="14" fillId="0" borderId="10" xfId="0" applyFont="1" applyBorder="1" applyAlignment="1">
      <alignment wrapText="1"/>
    </xf>
    <xf numFmtId="0" fontId="0" fillId="0" borderId="23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1" fillId="4" borderId="0" xfId="0" applyFont="1" applyFill="1" applyAlignment="1">
      <alignment horizontal="center" wrapText="1"/>
    </xf>
    <xf numFmtId="0" fontId="12" fillId="8" borderId="18" xfId="0" applyFont="1" applyFill="1" applyBorder="1" applyAlignment="1">
      <alignment/>
    </xf>
    <xf numFmtId="0" fontId="12" fillId="8" borderId="4" xfId="0" applyFont="1" applyFill="1" applyBorder="1" applyAlignment="1">
      <alignment/>
    </xf>
    <xf numFmtId="1" fontId="12" fillId="8" borderId="18" xfId="0" applyNumberFormat="1" applyFont="1" applyFill="1" applyBorder="1" applyAlignment="1">
      <alignment/>
    </xf>
    <xf numFmtId="1" fontId="12" fillId="8" borderId="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1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4" xfId="0" applyBorder="1" applyAlignment="1">
      <alignment/>
    </xf>
    <xf numFmtId="1" fontId="12" fillId="8" borderId="18" xfId="0" applyNumberFormat="1" applyFont="1" applyFill="1" applyBorder="1" applyAlignment="1">
      <alignment horizontal="right"/>
    </xf>
    <xf numFmtId="1" fontId="12" fillId="8" borderId="4" xfId="0" applyNumberFormat="1" applyFont="1" applyFill="1" applyBorder="1" applyAlignment="1">
      <alignment horizontal="right"/>
    </xf>
    <xf numFmtId="0" fontId="12" fillId="8" borderId="18" xfId="0" applyFont="1" applyFill="1" applyBorder="1" applyAlignment="1">
      <alignment horizontal="right"/>
    </xf>
    <xf numFmtId="0" fontId="12" fillId="8" borderId="4" xfId="0" applyFont="1" applyFill="1" applyBorder="1" applyAlignment="1">
      <alignment horizontal="right"/>
    </xf>
    <xf numFmtId="1" fontId="12" fillId="8" borderId="32" xfId="0" applyNumberFormat="1" applyFont="1" applyFill="1" applyBorder="1" applyAlignment="1">
      <alignment/>
    </xf>
    <xf numFmtId="1" fontId="12" fillId="8" borderId="33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21" fillId="4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12" fillId="8" borderId="2" xfId="0" applyFont="1" applyFill="1" applyBorder="1" applyAlignment="1">
      <alignment horizontal="center"/>
    </xf>
    <xf numFmtId="0" fontId="12" fillId="8" borderId="8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2" fillId="8" borderId="18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8" borderId="23" xfId="0" applyFont="1" applyFill="1" applyBorder="1" applyAlignment="1">
      <alignment horizontal="center"/>
    </xf>
    <xf numFmtId="0" fontId="12" fillId="4" borderId="0" xfId="21" applyFont="1" applyFill="1" applyAlignment="1">
      <alignment horizontal="center" wrapText="1"/>
      <protection/>
    </xf>
    <xf numFmtId="0" fontId="0" fillId="4" borderId="0" xfId="0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20" fillId="0" borderId="0" xfId="0" applyFont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id_structure_WP2_AEMs_nitrates_G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workbookViewId="0" topLeftCell="A1">
      <pane xSplit="2" ySplit="2" topLeftCell="C4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82" sqref="F82"/>
    </sheetView>
  </sheetViews>
  <sheetFormatPr defaultColWidth="9.140625" defaultRowHeight="12.75" outlineLevelRow="4"/>
  <cols>
    <col min="1" max="1" width="54.7109375" style="2" customWidth="1"/>
    <col min="2" max="2" width="25.00390625" style="8" bestFit="1" customWidth="1"/>
    <col min="3" max="3" width="20.57421875" style="53" customWidth="1"/>
    <col min="4" max="4" width="19.7109375" style="53" customWidth="1"/>
    <col min="5" max="5" width="16.7109375" style="53" customWidth="1"/>
    <col min="6" max="13" width="5.7109375" style="53" customWidth="1"/>
    <col min="14" max="16384" width="9.140625" style="2" customWidth="1"/>
  </cols>
  <sheetData>
    <row r="1" spans="1:13" ht="41.25" customHeight="1">
      <c r="A1" s="243" t="s">
        <v>173</v>
      </c>
      <c r="B1" s="243"/>
      <c r="C1" s="244" t="s">
        <v>278</v>
      </c>
      <c r="D1" s="244"/>
      <c r="E1" s="244"/>
      <c r="F1" s="63"/>
      <c r="G1" s="63"/>
      <c r="H1" s="63"/>
      <c r="I1" s="63"/>
      <c r="J1" s="63"/>
      <c r="K1" s="63"/>
      <c r="L1" s="63"/>
      <c r="M1" s="63"/>
    </row>
    <row r="2" spans="1:13" ht="12.75">
      <c r="A2" s="7"/>
      <c r="B2" s="5"/>
      <c r="C2" s="30" t="s">
        <v>279</v>
      </c>
      <c r="D2" s="30" t="s">
        <v>280</v>
      </c>
      <c r="E2" s="30" t="s">
        <v>281</v>
      </c>
      <c r="F2" s="30"/>
      <c r="G2" s="30"/>
      <c r="H2" s="30"/>
      <c r="I2" s="34"/>
      <c r="J2" s="34"/>
      <c r="K2" s="34"/>
      <c r="L2" s="30"/>
      <c r="M2" s="34"/>
    </row>
    <row r="3" spans="1:13" s="3" customFormat="1" ht="12.75">
      <c r="A3" s="20" t="s">
        <v>11</v>
      </c>
      <c r="B3" s="6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3" customFormat="1" ht="12.75">
      <c r="A4" s="10" t="s">
        <v>14</v>
      </c>
      <c r="B4" s="11" t="s">
        <v>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s="3" customFormat="1" ht="12.75" hidden="1" outlineLevel="1">
      <c r="A5" s="12" t="s">
        <v>15</v>
      </c>
      <c r="B5" s="11" t="s">
        <v>12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s="3" customFormat="1" ht="12.75" hidden="1" outlineLevel="2">
      <c r="A6" s="3" t="s">
        <v>16</v>
      </c>
      <c r="B6" s="6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s="3" customFormat="1" ht="12.75" hidden="1" outlineLevel="2">
      <c r="A7" s="3" t="s">
        <v>17</v>
      </c>
      <c r="B7" s="6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s="3" customFormat="1" ht="12.75" hidden="1" outlineLevel="2">
      <c r="A8" s="3" t="s">
        <v>18</v>
      </c>
      <c r="B8" s="6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 s="3" customFormat="1" ht="12.75" hidden="1" outlineLevel="2">
      <c r="A9" s="3" t="s">
        <v>19</v>
      </c>
      <c r="B9" s="6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s="3" customFormat="1" ht="12.75" hidden="1" outlineLevel="2">
      <c r="A10" s="3" t="s">
        <v>20</v>
      </c>
      <c r="B10" s="6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s="3" customFormat="1" ht="12.75" hidden="1" outlineLevel="2">
      <c r="A11" s="3" t="s">
        <v>21</v>
      </c>
      <c r="B11" s="6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3" s="3" customFormat="1" ht="12.75" hidden="1" outlineLevel="2">
      <c r="A12" s="3" t="s">
        <v>22</v>
      </c>
      <c r="B12" s="6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3" s="3" customFormat="1" ht="12.75" hidden="1" outlineLevel="2">
      <c r="A13" s="3" t="s">
        <v>23</v>
      </c>
      <c r="B13" s="6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spans="1:13" s="3" customFormat="1" ht="12.75" hidden="1" outlineLevel="2">
      <c r="A14" s="3" t="s">
        <v>24</v>
      </c>
      <c r="B14" s="6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1:13" s="44" customFormat="1" ht="12.75" hidden="1" outlineLevel="3">
      <c r="A15" s="42" t="s">
        <v>266</v>
      </c>
      <c r="B15" s="4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</row>
    <row r="16" spans="1:13" s="3" customFormat="1" ht="12.75" hidden="1" outlineLevel="2">
      <c r="A16" s="3" t="s">
        <v>25</v>
      </c>
      <c r="B16" s="6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</row>
    <row r="17" spans="1:13" s="3" customFormat="1" ht="12.75" hidden="1" outlineLevel="2">
      <c r="A17" s="3" t="s">
        <v>26</v>
      </c>
      <c r="B17" s="6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s="3" customFormat="1" ht="12.75" hidden="1" outlineLevel="2">
      <c r="A18" s="3" t="s">
        <v>27</v>
      </c>
      <c r="B18" s="6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3" s="3" customFormat="1" ht="12.75" hidden="1" outlineLevel="2">
      <c r="A19" s="3" t="s">
        <v>28</v>
      </c>
      <c r="B19" s="6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1:13" s="3" customFormat="1" ht="12.75" hidden="1" outlineLevel="2">
      <c r="A20" s="3" t="s">
        <v>29</v>
      </c>
      <c r="B20" s="6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1:13" s="3" customFormat="1" ht="12.75" hidden="1" outlineLevel="1" collapsed="1">
      <c r="A21" s="12" t="s">
        <v>71</v>
      </c>
      <c r="B21" s="11" t="s">
        <v>13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s="3" customFormat="1" ht="12.75" hidden="1" outlineLevel="2">
      <c r="A22" s="3" t="s">
        <v>30</v>
      </c>
      <c r="B22" s="6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1:13" s="3" customFormat="1" ht="12.75" hidden="1" outlineLevel="2">
      <c r="A23" s="3" t="s">
        <v>31</v>
      </c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13" s="3" customFormat="1" ht="12.75" hidden="1" outlineLevel="2">
      <c r="A24" s="3" t="s">
        <v>32</v>
      </c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1:13" s="3" customFormat="1" ht="12.75" hidden="1" outlineLevel="2">
      <c r="A25" s="3" t="s">
        <v>33</v>
      </c>
      <c r="B25" s="6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13" s="3" customFormat="1" ht="12.75" hidden="1" outlineLevel="2">
      <c r="A26" s="3" t="s">
        <v>34</v>
      </c>
      <c r="B26" s="6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13" s="3" customFormat="1" ht="12.75" hidden="1" outlineLevel="2">
      <c r="A27" s="3" t="s">
        <v>35</v>
      </c>
      <c r="B27" s="6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13" s="3" customFormat="1" ht="12.75" hidden="1" outlineLevel="2">
      <c r="A28" s="3" t="s">
        <v>36</v>
      </c>
      <c r="B28" s="6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3" s="3" customFormat="1" ht="12.75" hidden="1" outlineLevel="2">
      <c r="A29" s="3" t="s">
        <v>37</v>
      </c>
      <c r="B29" s="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</row>
    <row r="30" spans="1:13" s="3" customFormat="1" ht="12.75" hidden="1" outlineLevel="1" collapsed="1">
      <c r="A30" s="12" t="s">
        <v>38</v>
      </c>
      <c r="B30" s="6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13" s="44" customFormat="1" ht="12.75" hidden="1" outlineLevel="2">
      <c r="A31" s="44" t="s">
        <v>237</v>
      </c>
      <c r="B31" s="4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2:13" s="44" customFormat="1" ht="12.75" hidden="1" outlineLevel="1" collapsed="1">
      <c r="B32" s="4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2" ht="12.75" collapsed="1">
      <c r="A33" s="7"/>
      <c r="B33" s="5"/>
    </row>
    <row r="34" spans="1:2" ht="12.75">
      <c r="A34" s="7"/>
      <c r="B34" s="5"/>
    </row>
    <row r="35" spans="1:13" s="3" customFormat="1" ht="12.75">
      <c r="A35" s="23" t="s">
        <v>4</v>
      </c>
      <c r="B35" s="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</row>
    <row r="36" spans="1:13" s="3" customFormat="1" ht="12.75">
      <c r="A36" s="10" t="s">
        <v>39</v>
      </c>
      <c r="B36" s="11" t="s">
        <v>72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13" s="3" customFormat="1" ht="12.75" outlineLevel="1">
      <c r="A37" s="12" t="s">
        <v>40</v>
      </c>
      <c r="B37" s="11" t="s">
        <v>73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s="3" customFormat="1" ht="12.75" outlineLevel="2">
      <c r="A38" s="3" t="s">
        <v>41</v>
      </c>
      <c r="B38" s="11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3" s="3" customFormat="1" ht="12.75" outlineLevel="2">
      <c r="A39" s="3" t="s">
        <v>42</v>
      </c>
      <c r="B39" s="6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1:13" s="3" customFormat="1" ht="12.75" outlineLevel="2">
      <c r="A40" s="3" t="s">
        <v>43</v>
      </c>
      <c r="B40" s="6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1:13" s="3" customFormat="1" ht="12.75" outlineLevel="2">
      <c r="A41" s="3" t="s">
        <v>44</v>
      </c>
      <c r="B41" s="6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1:13" s="3" customFormat="1" ht="12.75" outlineLevel="2">
      <c r="A42" s="3" t="s">
        <v>45</v>
      </c>
      <c r="B42" s="11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1:13" s="3" customFormat="1" ht="12.75" outlineLevel="2">
      <c r="A43" s="3" t="s">
        <v>46</v>
      </c>
      <c r="B43" s="11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3" s="3" customFormat="1" ht="12.75" outlineLevel="2">
      <c r="A44" s="3" t="s">
        <v>47</v>
      </c>
      <c r="B44" s="6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1:13" s="3" customFormat="1" ht="12.75" outlineLevel="2">
      <c r="A45" s="3" t="s">
        <v>48</v>
      </c>
      <c r="B45" s="6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6" spans="1:13" s="44" customFormat="1" ht="12.75" outlineLevel="3">
      <c r="A46" s="64" t="s">
        <v>240</v>
      </c>
      <c r="B46" s="4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s="44" customFormat="1" ht="12.75" outlineLevel="4">
      <c r="A47" s="37" t="s">
        <v>220</v>
      </c>
      <c r="B47" s="4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</row>
    <row r="48" spans="1:13" s="44" customFormat="1" ht="12.75" outlineLevel="4">
      <c r="A48" s="37" t="s">
        <v>221</v>
      </c>
      <c r="B48" s="45"/>
      <c r="C48" s="53" t="s">
        <v>215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</row>
    <row r="49" spans="1:13" s="44" customFormat="1" ht="12.75" outlineLevel="4">
      <c r="A49" s="37" t="s">
        <v>222</v>
      </c>
      <c r="B49" s="4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</row>
    <row r="50" spans="1:13" s="44" customFormat="1" ht="12.75" outlineLevel="4">
      <c r="A50" s="37" t="s">
        <v>223</v>
      </c>
      <c r="B50" s="4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1:13" s="44" customFormat="1" ht="12.75" outlineLevel="4">
      <c r="A51" s="37" t="s">
        <v>224</v>
      </c>
      <c r="B51" s="4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 s="44" customFormat="1" ht="12.75" outlineLevel="4">
      <c r="A52" s="37" t="s">
        <v>225</v>
      </c>
      <c r="B52" s="43"/>
      <c r="C52" s="53" t="s">
        <v>215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s="44" customFormat="1" ht="12.75" outlineLevel="4">
      <c r="A53" s="37" t="s">
        <v>226</v>
      </c>
      <c r="B53" s="43"/>
      <c r="C53" s="53" t="s">
        <v>215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s="44" customFormat="1" ht="12.75" outlineLevel="4">
      <c r="A54" s="37" t="s">
        <v>227</v>
      </c>
      <c r="B54" s="4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1:13" s="44" customFormat="1" ht="12.75" outlineLevel="3">
      <c r="A55" s="64" t="s">
        <v>241</v>
      </c>
      <c r="B55" s="4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</row>
    <row r="56" spans="1:13" s="44" customFormat="1" ht="12.75" outlineLevel="4">
      <c r="A56" s="37" t="s">
        <v>228</v>
      </c>
      <c r="B56" s="43"/>
      <c r="C56" s="53"/>
      <c r="D56" s="53" t="s">
        <v>215</v>
      </c>
      <c r="E56" s="53"/>
      <c r="F56" s="53"/>
      <c r="G56" s="53"/>
      <c r="H56" s="53"/>
      <c r="I56" s="53"/>
      <c r="J56" s="53"/>
      <c r="K56" s="53"/>
      <c r="L56" s="53"/>
      <c r="M56" s="53"/>
    </row>
    <row r="57" spans="1:13" s="44" customFormat="1" ht="12.75" outlineLevel="4">
      <c r="A57" s="37" t="s">
        <v>229</v>
      </c>
      <c r="B57" s="4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</row>
    <row r="58" spans="1:13" s="44" customFormat="1" ht="12.75" outlineLevel="4">
      <c r="A58" s="37" t="s">
        <v>230</v>
      </c>
      <c r="B58" s="43"/>
      <c r="C58" s="53"/>
      <c r="D58" s="53" t="s">
        <v>215</v>
      </c>
      <c r="E58" s="53"/>
      <c r="F58" s="53"/>
      <c r="G58" s="53"/>
      <c r="H58" s="53"/>
      <c r="I58" s="53"/>
      <c r="J58" s="53"/>
      <c r="K58" s="53"/>
      <c r="L58" s="53"/>
      <c r="M58" s="53"/>
    </row>
    <row r="59" spans="1:13" s="44" customFormat="1" ht="12.75" outlineLevel="4">
      <c r="A59" s="37" t="s">
        <v>231</v>
      </c>
      <c r="B59" s="4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1:13" s="44" customFormat="1" ht="12.75" outlineLevel="4">
      <c r="A60" s="37" t="s">
        <v>233</v>
      </c>
      <c r="B60" s="4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1:13" s="44" customFormat="1" ht="12.75" outlineLevel="4">
      <c r="A61" s="37" t="s">
        <v>232</v>
      </c>
      <c r="B61" s="43"/>
      <c r="C61" s="53"/>
      <c r="D61" s="53" t="s">
        <v>215</v>
      </c>
      <c r="E61" s="53"/>
      <c r="F61" s="53"/>
      <c r="G61" s="53"/>
      <c r="H61" s="53"/>
      <c r="I61" s="53"/>
      <c r="J61" s="53"/>
      <c r="K61" s="53"/>
      <c r="L61" s="53"/>
      <c r="M61" s="53"/>
    </row>
    <row r="62" spans="1:13" s="44" customFormat="1" ht="12.75" outlineLevel="3">
      <c r="A62" s="64" t="s">
        <v>236</v>
      </c>
      <c r="B62" s="4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1:13" s="44" customFormat="1" ht="12.75" outlineLevel="3">
      <c r="A63" s="37" t="s">
        <v>276</v>
      </c>
      <c r="B63" s="4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3" s="44" customFormat="1" ht="12.75" outlineLevel="3">
      <c r="A64" s="64" t="s">
        <v>242</v>
      </c>
      <c r="B64" s="4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</row>
    <row r="65" spans="1:13" s="44" customFormat="1" ht="12.75" outlineLevel="2">
      <c r="A65" s="64"/>
      <c r="B65" s="4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</row>
    <row r="66" spans="1:13" s="3" customFormat="1" ht="12.75" outlineLevel="1">
      <c r="A66" s="12" t="s">
        <v>49</v>
      </c>
      <c r="B66" s="11" t="s">
        <v>74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</row>
    <row r="67" spans="1:13" s="3" customFormat="1" ht="12.75" hidden="1" outlineLevel="2">
      <c r="A67" s="3" t="s">
        <v>50</v>
      </c>
      <c r="B67" s="6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</row>
    <row r="68" spans="1:13" s="3" customFormat="1" ht="12.75" hidden="1" outlineLevel="2">
      <c r="A68" s="3" t="s">
        <v>51</v>
      </c>
      <c r="B68" s="6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</row>
    <row r="69" spans="1:13" s="3" customFormat="1" ht="12.75" hidden="1" outlineLevel="2">
      <c r="A69" s="3" t="s">
        <v>52</v>
      </c>
      <c r="B69" s="6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</row>
    <row r="70" spans="1:13" s="3" customFormat="1" ht="12.75" hidden="1" outlineLevel="2">
      <c r="A70" s="3" t="s">
        <v>53</v>
      </c>
      <c r="B70" s="6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</row>
    <row r="71" spans="1:13" s="3" customFormat="1" ht="12.75" outlineLevel="1" collapsed="1">
      <c r="A71" s="12" t="s">
        <v>54</v>
      </c>
      <c r="B71" s="11" t="s">
        <v>77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</row>
    <row r="72" spans="1:13" s="3" customFormat="1" ht="12.75" hidden="1" outlineLevel="2">
      <c r="A72" s="3" t="s">
        <v>55</v>
      </c>
      <c r="B72" s="6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</row>
    <row r="73" spans="1:13" s="3" customFormat="1" ht="12.75" hidden="1" outlineLevel="2">
      <c r="A73" s="3" t="s">
        <v>56</v>
      </c>
      <c r="B73" s="6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</row>
    <row r="74" spans="1:13" s="3" customFormat="1" ht="12.75" hidden="1" outlineLevel="2">
      <c r="A74" s="3" t="s">
        <v>57</v>
      </c>
      <c r="B74" s="6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</row>
    <row r="75" spans="1:13" s="3" customFormat="1" ht="12.75" hidden="1" outlineLevel="2">
      <c r="A75" s="3" t="s">
        <v>84</v>
      </c>
      <c r="B75" s="6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2:13" s="3" customFormat="1" ht="12.75" outlineLevel="1" collapsed="1">
      <c r="B76" s="6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</row>
    <row r="77" spans="2:13" s="3" customFormat="1" ht="12.75">
      <c r="B77" s="6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</row>
    <row r="78" spans="1:13" s="3" customFormat="1" ht="12.75">
      <c r="A78" s="37"/>
      <c r="B78" s="6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</row>
    <row r="79" spans="1:13" s="3" customFormat="1" ht="12.75">
      <c r="A79" s="22" t="s">
        <v>7</v>
      </c>
      <c r="B79" s="6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</row>
    <row r="80" spans="1:13" s="3" customFormat="1" ht="12.75">
      <c r="A80" s="10" t="s">
        <v>58</v>
      </c>
      <c r="B80" s="11" t="s">
        <v>78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</row>
    <row r="81" spans="1:13" s="3" customFormat="1" ht="12.75">
      <c r="A81" s="3" t="s">
        <v>272</v>
      </c>
      <c r="B81" s="11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</row>
    <row r="82" spans="1:13" s="3" customFormat="1" ht="12.75">
      <c r="A82" s="3" t="s">
        <v>273</v>
      </c>
      <c r="B82" s="11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</row>
    <row r="83" spans="1:13" s="3" customFormat="1" ht="12.75">
      <c r="A83" s="3" t="s">
        <v>274</v>
      </c>
      <c r="B83" s="11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</row>
    <row r="84" spans="1:13" s="3" customFormat="1" ht="12.75">
      <c r="A84" s="3" t="s">
        <v>275</v>
      </c>
      <c r="B84" s="11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</row>
    <row r="85" spans="1:13" s="3" customFormat="1" ht="12.75">
      <c r="A85" s="37" t="s">
        <v>440</v>
      </c>
      <c r="B85" s="11"/>
      <c r="C85" s="53"/>
      <c r="D85" s="53"/>
      <c r="E85" s="53" t="s">
        <v>215</v>
      </c>
      <c r="F85" s="53"/>
      <c r="G85" s="53"/>
      <c r="H85" s="53"/>
      <c r="I85" s="53"/>
      <c r="J85" s="53"/>
      <c r="K85" s="53"/>
      <c r="L85" s="53"/>
      <c r="M85" s="53"/>
    </row>
    <row r="86" spans="1:2" ht="12.75" outlineLevel="1">
      <c r="A86" s="12" t="s">
        <v>235</v>
      </c>
      <c r="B86" s="5"/>
    </row>
    <row r="87" spans="1:2" ht="12.75" outlineLevel="2">
      <c r="A87" s="3" t="s">
        <v>234</v>
      </c>
      <c r="B87" s="5"/>
    </row>
    <row r="88" spans="1:2" ht="12.75" outlineLevel="2">
      <c r="A88" s="3" t="s">
        <v>252</v>
      </c>
      <c r="B88" s="5"/>
    </row>
    <row r="89" spans="1:2" ht="12.75" outlineLevel="2">
      <c r="A89" s="3" t="s">
        <v>251</v>
      </c>
      <c r="B89" s="5"/>
    </row>
    <row r="90" spans="1:2" ht="12.75" outlineLevel="2">
      <c r="A90" s="3" t="s">
        <v>267</v>
      </c>
      <c r="B90" s="5"/>
    </row>
    <row r="91" spans="1:2" ht="12.75" outlineLevel="1">
      <c r="A91" s="44"/>
      <c r="B91" s="5"/>
    </row>
    <row r="92" spans="1:2" ht="12.75">
      <c r="A92" s="38"/>
      <c r="B92" s="5"/>
    </row>
    <row r="93" spans="1:2" ht="12.75">
      <c r="A93" s="38"/>
      <c r="B93" s="5"/>
    </row>
    <row r="94" spans="1:13" s="3" customFormat="1" ht="12.75">
      <c r="A94" s="25" t="s">
        <v>6</v>
      </c>
      <c r="B94" s="6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</row>
    <row r="95" spans="1:13" s="3" customFormat="1" ht="12.75">
      <c r="A95" s="10" t="s">
        <v>75</v>
      </c>
      <c r="B95" s="11" t="s">
        <v>9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</row>
    <row r="96" spans="1:13" s="3" customFormat="1" ht="12.75" outlineLevel="1">
      <c r="A96" s="12" t="s">
        <v>59</v>
      </c>
      <c r="B96" s="11" t="s">
        <v>76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</row>
    <row r="97" spans="1:13" s="3" customFormat="1" ht="12.75" outlineLevel="2">
      <c r="A97" s="3" t="s">
        <v>60</v>
      </c>
      <c r="B97" s="6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</row>
    <row r="98" spans="1:13" s="3" customFormat="1" ht="12.75" outlineLevel="2">
      <c r="A98" s="3" t="s">
        <v>61</v>
      </c>
      <c r="B98" s="6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</row>
    <row r="99" spans="1:13" s="3" customFormat="1" ht="12.75" outlineLevel="2">
      <c r="A99" s="3" t="s">
        <v>62</v>
      </c>
      <c r="B99" s="6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</row>
    <row r="100" spans="1:13" s="3" customFormat="1" ht="12.75" outlineLevel="1">
      <c r="A100" s="12" t="s">
        <v>63</v>
      </c>
      <c r="B100" s="11" t="s">
        <v>79</v>
      </c>
      <c r="C100" s="53"/>
      <c r="D100" s="53"/>
      <c r="E100" s="53"/>
      <c r="F100" s="53"/>
      <c r="G100" s="53"/>
      <c r="H100" s="53"/>
      <c r="I100" s="53" t="s">
        <v>215</v>
      </c>
      <c r="J100" s="53"/>
      <c r="K100" s="53"/>
      <c r="L100" s="53"/>
      <c r="M100" s="53"/>
    </row>
    <row r="101" spans="1:13" s="3" customFormat="1" ht="12.75" outlineLevel="2">
      <c r="A101" s="3" t="s">
        <v>64</v>
      </c>
      <c r="B101" s="6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</row>
    <row r="102" spans="1:13" s="3" customFormat="1" ht="12.75" outlineLevel="2">
      <c r="A102" s="3" t="s">
        <v>65</v>
      </c>
      <c r="B102" s="6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</row>
    <row r="103" spans="1:13" s="3" customFormat="1" ht="12.75" outlineLevel="2">
      <c r="A103" s="3" t="s">
        <v>66</v>
      </c>
      <c r="B103" s="6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</row>
    <row r="104" spans="1:13" s="3" customFormat="1" ht="12.75" outlineLevel="2">
      <c r="A104" s="3" t="s">
        <v>67</v>
      </c>
      <c r="B104" s="6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</row>
    <row r="105" spans="1:13" s="3" customFormat="1" ht="12.75" outlineLevel="1">
      <c r="A105" s="12" t="s">
        <v>68</v>
      </c>
      <c r="B105" s="11" t="s">
        <v>80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</row>
    <row r="106" spans="1:13" s="3" customFormat="1" ht="12.75" outlineLevel="2">
      <c r="A106" s="3" t="s">
        <v>69</v>
      </c>
      <c r="B106" s="6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</row>
    <row r="107" spans="1:13" s="3" customFormat="1" ht="12.75" outlineLevel="2">
      <c r="A107" s="3" t="s">
        <v>70</v>
      </c>
      <c r="B107" s="6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</row>
    <row r="108" spans="1:13" s="3" customFormat="1" ht="12.75" outlineLevel="2">
      <c r="A108" s="3" t="s">
        <v>176</v>
      </c>
      <c r="B108" s="6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</row>
    <row r="109" spans="1:13" s="3" customFormat="1" ht="12.75" outlineLevel="1">
      <c r="A109" s="12" t="s">
        <v>81</v>
      </c>
      <c r="B109" s="6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</row>
    <row r="110" spans="1:13" s="3" customFormat="1" ht="12.75" outlineLevel="1">
      <c r="A110" s="12" t="s">
        <v>82</v>
      </c>
      <c r="B110" s="6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</row>
    <row r="111" spans="1:13" s="3" customFormat="1" ht="12.75" outlineLevel="1">
      <c r="A111" s="12" t="s">
        <v>0</v>
      </c>
      <c r="B111" s="11" t="s">
        <v>83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</row>
    <row r="112" spans="1:13" s="3" customFormat="1" ht="12.75" outlineLevel="2">
      <c r="A112" s="3" t="s">
        <v>1</v>
      </c>
      <c r="B112" s="6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</row>
    <row r="113" spans="1:13" s="3" customFormat="1" ht="12.75" outlineLevel="2">
      <c r="A113" s="3" t="s">
        <v>2</v>
      </c>
      <c r="B113" s="6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</row>
    <row r="114" spans="1:13" s="3" customFormat="1" ht="12.75" outlineLevel="2">
      <c r="A114" s="3" t="s">
        <v>3</v>
      </c>
      <c r="B114" s="6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</row>
    <row r="115" spans="2:13" s="3" customFormat="1" ht="12.75" outlineLevel="1">
      <c r="B115" s="6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</row>
    <row r="116" spans="1:2" ht="12.75">
      <c r="A116" s="7"/>
      <c r="B116" s="5"/>
    </row>
    <row r="117" spans="1:2" ht="12.75">
      <c r="A117" s="37"/>
      <c r="B117" s="5"/>
    </row>
    <row r="118" ht="12.75">
      <c r="A118" s="21" t="s">
        <v>175</v>
      </c>
    </row>
    <row r="119" ht="12.75">
      <c r="A119" s="27"/>
    </row>
    <row r="120" ht="12.75">
      <c r="A120" s="24"/>
    </row>
    <row r="121" ht="12.75"/>
    <row r="122" ht="12.75">
      <c r="A122" s="26" t="s">
        <v>155</v>
      </c>
    </row>
    <row r="123" ht="12.75">
      <c r="A123" s="46" t="s">
        <v>156</v>
      </c>
    </row>
    <row r="124" ht="12.75">
      <c r="A124" s="46" t="s">
        <v>157</v>
      </c>
    </row>
    <row r="125" ht="12.75">
      <c r="A125" s="46" t="s">
        <v>158</v>
      </c>
    </row>
    <row r="126" ht="12.75">
      <c r="A126" s="46" t="s">
        <v>159</v>
      </c>
    </row>
    <row r="127" ht="12.75">
      <c r="A127" s="46" t="s">
        <v>160</v>
      </c>
    </row>
    <row r="128" ht="12.75">
      <c r="A128" s="46" t="s">
        <v>161</v>
      </c>
    </row>
    <row r="129" ht="12.75">
      <c r="A129" s="46" t="s">
        <v>162</v>
      </c>
    </row>
    <row r="130" ht="12.75">
      <c r="A130" s="46" t="s">
        <v>163</v>
      </c>
    </row>
    <row r="131" ht="12.75">
      <c r="A131" s="46" t="s">
        <v>164</v>
      </c>
    </row>
    <row r="132" ht="12.75">
      <c r="A132" s="46" t="s">
        <v>268</v>
      </c>
    </row>
    <row r="133" ht="12.75">
      <c r="A133" s="46" t="s">
        <v>165</v>
      </c>
    </row>
    <row r="134" ht="12.75">
      <c r="A134" s="42" t="s">
        <v>247</v>
      </c>
    </row>
    <row r="135" ht="12.75">
      <c r="A135" s="42" t="s">
        <v>246</v>
      </c>
    </row>
    <row r="136" spans="1:2" ht="25.5">
      <c r="A136" s="47" t="s">
        <v>249</v>
      </c>
      <c r="B136" s="9"/>
    </row>
    <row r="137" spans="1:2" ht="12.75">
      <c r="A137" s="42" t="s">
        <v>248</v>
      </c>
      <c r="B137" s="5"/>
    </row>
    <row r="138" ht="15.75">
      <c r="A138" s="40"/>
    </row>
  </sheetData>
  <mergeCells count="2">
    <mergeCell ref="A1:B1"/>
    <mergeCell ref="C1:E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F1">
      <selection activeCell="O15" sqref="O15"/>
    </sheetView>
  </sheetViews>
  <sheetFormatPr defaultColWidth="9.140625" defaultRowHeight="12.75"/>
  <cols>
    <col min="1" max="1" width="36.00390625" style="0" customWidth="1"/>
    <col min="2" max="2" width="18.140625" style="0" customWidth="1"/>
    <col min="3" max="3" width="13.57421875" style="0" customWidth="1"/>
    <col min="4" max="4" width="23.140625" style="0" customWidth="1"/>
    <col min="5" max="5" width="15.140625" style="0" customWidth="1"/>
    <col min="6" max="6" width="19.140625" style="0" customWidth="1"/>
    <col min="9" max="9" width="27.8515625" style="0" customWidth="1"/>
    <col min="10" max="10" width="24.140625" style="0" customWidth="1"/>
    <col min="11" max="11" width="22.7109375" style="0" customWidth="1"/>
    <col min="12" max="12" width="23.421875" style="0" customWidth="1"/>
    <col min="13" max="13" width="18.140625" style="0" customWidth="1"/>
  </cols>
  <sheetData>
    <row r="1" spans="1:4" ht="72.75" thickBot="1">
      <c r="A1" s="142" t="s">
        <v>425</v>
      </c>
      <c r="B1" s="244" t="s">
        <v>278</v>
      </c>
      <c r="C1" s="244"/>
      <c r="D1" s="244"/>
    </row>
    <row r="2" spans="1:13" ht="12.75">
      <c r="A2" s="112"/>
      <c r="B2" s="257" t="s">
        <v>279</v>
      </c>
      <c r="C2" s="258"/>
      <c r="D2" s="258"/>
      <c r="E2" s="258"/>
      <c r="F2" s="260"/>
      <c r="I2" s="134"/>
      <c r="J2" s="257" t="s">
        <v>281</v>
      </c>
      <c r="K2" s="259"/>
      <c r="L2" s="259"/>
      <c r="M2" s="260"/>
    </row>
    <row r="3" spans="1:13" ht="12.75">
      <c r="A3" s="103" t="s">
        <v>326</v>
      </c>
      <c r="B3" s="254" t="s">
        <v>284</v>
      </c>
      <c r="C3" s="254"/>
      <c r="D3" s="254"/>
      <c r="E3" s="254"/>
      <c r="F3" s="256"/>
      <c r="I3" s="135" t="s">
        <v>326</v>
      </c>
      <c r="J3" s="254" t="s">
        <v>331</v>
      </c>
      <c r="K3" s="278"/>
      <c r="L3" s="278"/>
      <c r="M3" s="279"/>
    </row>
    <row r="4" spans="1:13" ht="51">
      <c r="A4" s="103" t="s">
        <v>85</v>
      </c>
      <c r="B4" s="109" t="s">
        <v>202</v>
      </c>
      <c r="C4" s="109" t="s">
        <v>203</v>
      </c>
      <c r="D4" s="109" t="s">
        <v>196</v>
      </c>
      <c r="E4" s="146" t="s">
        <v>365</v>
      </c>
      <c r="F4" s="110" t="s">
        <v>199</v>
      </c>
      <c r="I4" s="136" t="s">
        <v>324</v>
      </c>
      <c r="J4" s="137" t="s">
        <v>346</v>
      </c>
      <c r="K4" s="137" t="s">
        <v>347</v>
      </c>
      <c r="L4" s="137" t="s">
        <v>348</v>
      </c>
      <c r="M4" s="138" t="s">
        <v>354</v>
      </c>
    </row>
    <row r="5" spans="1:13" ht="13.5" thickBot="1">
      <c r="A5" s="105" t="s">
        <v>329</v>
      </c>
      <c r="B5" s="175">
        <f>'Step 6a'!B11</f>
        <v>1395.1399999999999</v>
      </c>
      <c r="C5" s="184">
        <f>'Step 6a'!C11</f>
        <v>2252.13</v>
      </c>
      <c r="D5" s="184">
        <f>'Step 6a'!D11</f>
        <v>2080.59</v>
      </c>
      <c r="E5" s="184">
        <f>'Step 6a'!E11</f>
        <v>1259</v>
      </c>
      <c r="F5" s="176">
        <f>'Step 6a'!G11</f>
        <v>1000</v>
      </c>
      <c r="I5" s="105" t="s">
        <v>332</v>
      </c>
      <c r="J5" s="162">
        <f>'Step 6a'!B33</f>
        <v>408</v>
      </c>
      <c r="K5" s="222">
        <f>'Step 6a'!C33</f>
        <v>250</v>
      </c>
      <c r="L5" s="222">
        <f>'Step 6a'!D33</f>
        <v>94.25</v>
      </c>
      <c r="M5" s="223">
        <f>'Step 6a'!E33</f>
        <v>30.75</v>
      </c>
    </row>
    <row r="6" spans="10:13" s="2" customFormat="1" ht="13.5" thickBot="1">
      <c r="J6" s="157"/>
      <c r="K6" s="157"/>
      <c r="L6" s="157"/>
      <c r="M6" s="157"/>
    </row>
    <row r="7" spans="1:13" ht="12.75">
      <c r="A7" s="117" t="s">
        <v>336</v>
      </c>
      <c r="B7" s="277" t="s">
        <v>339</v>
      </c>
      <c r="C7" s="259"/>
      <c r="D7" s="259"/>
      <c r="E7" s="259"/>
      <c r="F7" s="260"/>
      <c r="I7" s="112" t="s">
        <v>342</v>
      </c>
      <c r="J7" s="220"/>
      <c r="K7" s="220"/>
      <c r="L7" s="220"/>
      <c r="M7" s="221"/>
    </row>
    <row r="8" spans="1:13" ht="12.75">
      <c r="A8" s="113" t="s">
        <v>337</v>
      </c>
      <c r="B8" s="116">
        <v>0.7</v>
      </c>
      <c r="C8" s="116">
        <v>0.7</v>
      </c>
      <c r="D8" s="116">
        <v>0.7</v>
      </c>
      <c r="E8" s="116">
        <v>0.7</v>
      </c>
      <c r="F8" s="119">
        <v>0.7</v>
      </c>
      <c r="I8" s="104" t="s">
        <v>343</v>
      </c>
      <c r="J8" s="224">
        <v>500</v>
      </c>
      <c r="K8" s="224">
        <v>500</v>
      </c>
      <c r="L8" s="224">
        <v>500</v>
      </c>
      <c r="M8" s="225">
        <v>500</v>
      </c>
    </row>
    <row r="9" spans="1:13" ht="26.25" thickBot="1">
      <c r="A9" s="120" t="s">
        <v>338</v>
      </c>
      <c r="B9" s="116"/>
      <c r="C9" s="116"/>
      <c r="D9" s="116"/>
      <c r="E9" s="116"/>
      <c r="F9" s="121"/>
      <c r="I9" s="140" t="s">
        <v>287</v>
      </c>
      <c r="J9" s="226">
        <v>150</v>
      </c>
      <c r="K9" s="226">
        <v>150</v>
      </c>
      <c r="L9" s="226">
        <v>150</v>
      </c>
      <c r="M9" s="227">
        <v>150</v>
      </c>
    </row>
    <row r="10" spans="1:13" ht="13.5" thickBot="1">
      <c r="A10" s="122" t="s">
        <v>333</v>
      </c>
      <c r="B10" s="116">
        <v>0.85</v>
      </c>
      <c r="C10" s="116">
        <v>0.85</v>
      </c>
      <c r="D10" s="116">
        <v>0.85</v>
      </c>
      <c r="E10" s="116">
        <v>0.85</v>
      </c>
      <c r="F10" s="121">
        <v>0.85</v>
      </c>
      <c r="I10" s="144" t="s">
        <v>344</v>
      </c>
      <c r="J10" s="228">
        <f>IF(J5&gt;J8,J8,J5)</f>
        <v>408</v>
      </c>
      <c r="K10" s="229">
        <f>IF(K5&gt;K8,K8,K5)</f>
        <v>250</v>
      </c>
      <c r="L10" s="229">
        <f>IF(L5&gt;L8,L8,L5)</f>
        <v>94.25</v>
      </c>
      <c r="M10" s="230">
        <f>IF(M5&gt;M8,M8,M5)</f>
        <v>30.75</v>
      </c>
    </row>
    <row r="11" spans="1:14" ht="26.25" thickBot="1">
      <c r="A11" s="123" t="s">
        <v>334</v>
      </c>
      <c r="B11" s="118">
        <v>0.8</v>
      </c>
      <c r="C11" s="118">
        <v>0.8</v>
      </c>
      <c r="D11" s="118">
        <v>0.8</v>
      </c>
      <c r="E11" s="118">
        <v>0.8</v>
      </c>
      <c r="F11" s="124">
        <v>0.8</v>
      </c>
      <c r="I11" s="143" t="s">
        <v>430</v>
      </c>
      <c r="J11" s="196">
        <v>300</v>
      </c>
      <c r="K11" s="196">
        <v>250</v>
      </c>
      <c r="L11" s="196">
        <v>160</v>
      </c>
      <c r="M11" s="197">
        <v>60</v>
      </c>
      <c r="N11" s="200"/>
    </row>
    <row r="12" spans="1:6" ht="13.5" thickBot="1">
      <c r="A12" s="125" t="s">
        <v>335</v>
      </c>
      <c r="B12" s="126">
        <v>0.7</v>
      </c>
      <c r="C12" s="126">
        <v>0.7</v>
      </c>
      <c r="D12" s="126">
        <v>0.7</v>
      </c>
      <c r="E12" s="126">
        <v>0.7</v>
      </c>
      <c r="F12" s="127">
        <v>0.7</v>
      </c>
    </row>
    <row r="13" spans="1:6" ht="26.25" thickBot="1">
      <c r="A13" s="156" t="s">
        <v>366</v>
      </c>
      <c r="B13" s="194">
        <f>B5*B8</f>
        <v>976.5979999999998</v>
      </c>
      <c r="C13" s="194">
        <f>C5*C8</f>
        <v>1576.491</v>
      </c>
      <c r="D13" s="194">
        <f>D5*D8</f>
        <v>1456.413</v>
      </c>
      <c r="E13" s="194">
        <f>E5*E8</f>
        <v>881.3</v>
      </c>
      <c r="F13" s="195">
        <f>F5*F8</f>
        <v>700</v>
      </c>
    </row>
    <row r="14" spans="1:6" ht="26.25" thickBot="1">
      <c r="A14" s="143" t="s">
        <v>410</v>
      </c>
      <c r="B14" s="196">
        <v>980</v>
      </c>
      <c r="C14" s="196">
        <v>1575</v>
      </c>
      <c r="D14" s="196">
        <v>1470</v>
      </c>
      <c r="E14" s="196">
        <v>875</v>
      </c>
      <c r="F14" s="197">
        <v>1000</v>
      </c>
    </row>
    <row r="15" spans="1:6" ht="12.75">
      <c r="A15" s="199"/>
      <c r="B15" s="200"/>
      <c r="C15" s="200"/>
      <c r="D15" s="200"/>
      <c r="E15" s="200"/>
      <c r="F15" s="200"/>
    </row>
    <row r="16" ht="13.5" thickBot="1"/>
    <row r="17" spans="1:6" ht="12.75">
      <c r="A17" s="128"/>
      <c r="B17" s="257" t="s">
        <v>280</v>
      </c>
      <c r="C17" s="258"/>
      <c r="D17" s="258"/>
      <c r="E17" s="258"/>
      <c r="F17" s="260"/>
    </row>
    <row r="18" spans="1:6" ht="12.75">
      <c r="A18" s="99" t="s">
        <v>326</v>
      </c>
      <c r="B18" s="254" t="s">
        <v>284</v>
      </c>
      <c r="C18" s="254"/>
      <c r="D18" s="254"/>
      <c r="E18" s="254"/>
      <c r="F18" s="256"/>
    </row>
    <row r="19" spans="1:6" ht="25.5">
      <c r="A19" s="100" t="s">
        <v>85</v>
      </c>
      <c r="B19" s="109" t="s">
        <v>202</v>
      </c>
      <c r="C19" s="109" t="s">
        <v>203</v>
      </c>
      <c r="D19" s="109" t="s">
        <v>196</v>
      </c>
      <c r="E19" s="146" t="s">
        <v>365</v>
      </c>
      <c r="F19" s="110" t="s">
        <v>199</v>
      </c>
    </row>
    <row r="20" spans="1:6" ht="13.5" thickBot="1">
      <c r="A20" s="105" t="s">
        <v>330</v>
      </c>
      <c r="B20" s="175">
        <f>'Step 6a'!B23</f>
        <v>932.5</v>
      </c>
      <c r="C20" s="175">
        <f>'Step 6a'!C23</f>
        <v>1148.5</v>
      </c>
      <c r="D20" s="175">
        <f>'Step 6a'!D23</f>
        <v>1111.5</v>
      </c>
      <c r="E20" s="175">
        <f>'Step 6a'!E23</f>
        <v>1090.5</v>
      </c>
      <c r="F20" s="176">
        <f>'Step 6a'!F23</f>
        <v>0</v>
      </c>
    </row>
    <row r="21" ht="13.5" thickBot="1"/>
    <row r="22" spans="1:6" ht="12.75">
      <c r="A22" s="129" t="s">
        <v>336</v>
      </c>
      <c r="B22" s="130"/>
      <c r="C22" s="130"/>
      <c r="D22" s="130"/>
      <c r="E22" s="130"/>
      <c r="F22" s="131"/>
    </row>
    <row r="23" spans="1:6" ht="12.75">
      <c r="A23" s="132" t="s">
        <v>340</v>
      </c>
      <c r="B23" s="94">
        <v>1</v>
      </c>
      <c r="C23" s="94">
        <v>1</v>
      </c>
      <c r="D23" s="94">
        <v>1</v>
      </c>
      <c r="E23" s="94">
        <v>1</v>
      </c>
      <c r="F23" s="101">
        <v>1</v>
      </c>
    </row>
    <row r="24" spans="1:6" ht="13.5" thickBot="1">
      <c r="A24" s="133" t="s">
        <v>341</v>
      </c>
      <c r="B24" s="114">
        <v>0.7</v>
      </c>
      <c r="C24" s="114">
        <v>0.7</v>
      </c>
      <c r="D24" s="114">
        <v>0.7</v>
      </c>
      <c r="E24" s="114">
        <v>0.7</v>
      </c>
      <c r="F24" s="115">
        <v>0.7</v>
      </c>
    </row>
    <row r="25" spans="1:6" ht="26.25" thickBot="1">
      <c r="A25" s="143" t="s">
        <v>367</v>
      </c>
      <c r="B25" s="192">
        <f>B20*B24</f>
        <v>652.75</v>
      </c>
      <c r="C25" s="192">
        <f>C20*C24</f>
        <v>803.9499999999999</v>
      </c>
      <c r="D25" s="192">
        <f>D20*D24</f>
        <v>778.05</v>
      </c>
      <c r="E25" s="192">
        <f>E20*E24</f>
        <v>763.3499999999999</v>
      </c>
      <c r="F25" s="193">
        <f>F20*F24</f>
        <v>0</v>
      </c>
    </row>
    <row r="26" spans="1:6" ht="26.25" thickBot="1">
      <c r="A26" s="143" t="s">
        <v>411</v>
      </c>
      <c r="B26" s="201">
        <v>652</v>
      </c>
      <c r="C26" s="201">
        <v>804</v>
      </c>
      <c r="D26" s="201">
        <v>778</v>
      </c>
      <c r="E26" s="201">
        <v>764</v>
      </c>
      <c r="F26" s="202">
        <v>0</v>
      </c>
    </row>
    <row r="31" spans="1:8" ht="12.75">
      <c r="A31" s="12"/>
      <c r="B31" s="276"/>
      <c r="C31" s="276"/>
      <c r="D31" s="276"/>
      <c r="E31" s="276"/>
      <c r="F31" s="276"/>
      <c r="G31" s="276"/>
      <c r="H31" s="276"/>
    </row>
    <row r="32" spans="1:8" ht="12.75">
      <c r="A32" s="111"/>
      <c r="B32" s="2"/>
      <c r="C32" s="2"/>
      <c r="D32" s="2"/>
      <c r="E32" s="2"/>
      <c r="F32" s="2"/>
      <c r="G32" s="2"/>
      <c r="H32" s="2"/>
    </row>
    <row r="33" spans="1:8" ht="12.75">
      <c r="A33" s="111"/>
      <c r="B33" s="2"/>
      <c r="C33" s="2"/>
      <c r="D33" s="2"/>
      <c r="E33" s="2"/>
      <c r="F33" s="2"/>
      <c r="G33" s="2"/>
      <c r="H33" s="2"/>
    </row>
    <row r="34" spans="1:8" ht="12.75">
      <c r="A34" s="2"/>
      <c r="B34" s="141"/>
      <c r="C34" s="141"/>
      <c r="D34" s="141"/>
      <c r="E34" s="141"/>
      <c r="F34" s="141"/>
      <c r="G34" s="141"/>
      <c r="H34" s="141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</sheetData>
  <mergeCells count="10">
    <mergeCell ref="B7:F7"/>
    <mergeCell ref="J2:M2"/>
    <mergeCell ref="B1:D1"/>
    <mergeCell ref="B2:F2"/>
    <mergeCell ref="B3:F3"/>
    <mergeCell ref="J3:M3"/>
    <mergeCell ref="B31:E31"/>
    <mergeCell ref="F31:H31"/>
    <mergeCell ref="B17:F17"/>
    <mergeCell ref="B18:F18"/>
  </mergeCells>
  <printOptions/>
  <pageMargins left="0.75" right="0.75" top="1" bottom="1" header="0.5" footer="0.5"/>
  <pageSetup horizontalDpi="200" verticalDpi="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7"/>
  <sheetViews>
    <sheetView workbookViewId="0" topLeftCell="A1">
      <selection activeCell="Q26" sqref="Q26"/>
    </sheetView>
  </sheetViews>
  <sheetFormatPr defaultColWidth="9.140625" defaultRowHeight="12.75"/>
  <cols>
    <col min="1" max="1" width="23.57421875" style="0" customWidth="1"/>
    <col min="2" max="3" width="7.28125" style="0" customWidth="1"/>
    <col min="4" max="5" width="7.57421875" style="0" customWidth="1"/>
    <col min="6" max="6" width="8.140625" style="0" customWidth="1"/>
    <col min="7" max="7" width="8.421875" style="0" customWidth="1"/>
    <col min="8" max="8" width="7.8515625" style="0" customWidth="1"/>
    <col min="9" max="9" width="7.57421875" style="0" customWidth="1"/>
    <col min="10" max="10" width="7.140625" style="0" customWidth="1"/>
    <col min="11" max="11" width="8.28125" style="0" customWidth="1"/>
    <col min="12" max="12" width="7.7109375" style="0" customWidth="1"/>
    <col min="13" max="13" width="6.57421875" style="0" customWidth="1"/>
    <col min="14" max="15" width="7.00390625" style="0" customWidth="1"/>
    <col min="16" max="16" width="6.140625" style="0" customWidth="1"/>
    <col min="17" max="17" width="6.57421875" style="0" customWidth="1"/>
    <col min="18" max="19" width="7.7109375" style="0" customWidth="1"/>
    <col min="20" max="20" width="7.421875" style="0" customWidth="1"/>
    <col min="21" max="21" width="6.7109375" style="0" customWidth="1"/>
  </cols>
  <sheetData>
    <row r="1" spans="1:7" ht="36.75" thickBot="1">
      <c r="A1" s="142" t="s">
        <v>426</v>
      </c>
      <c r="B1" s="280" t="s">
        <v>278</v>
      </c>
      <c r="C1" s="280"/>
      <c r="D1" s="280"/>
      <c r="E1" s="281"/>
      <c r="F1" s="281"/>
      <c r="G1" s="281"/>
    </row>
    <row r="2" spans="1:21" ht="12.75">
      <c r="A2" s="134"/>
      <c r="B2" s="284" t="s">
        <v>345</v>
      </c>
      <c r="C2" s="284"/>
      <c r="D2" s="284"/>
      <c r="E2" s="284"/>
      <c r="F2" s="284" t="s">
        <v>203</v>
      </c>
      <c r="G2" s="284"/>
      <c r="H2" s="284"/>
      <c r="I2" s="284"/>
      <c r="J2" s="284" t="s">
        <v>196</v>
      </c>
      <c r="K2" s="284"/>
      <c r="L2" s="284"/>
      <c r="M2" s="284"/>
      <c r="N2" s="284" t="s">
        <v>368</v>
      </c>
      <c r="O2" s="284"/>
      <c r="P2" s="284"/>
      <c r="Q2" s="284"/>
      <c r="R2" s="284" t="s">
        <v>199</v>
      </c>
      <c r="S2" s="259"/>
      <c r="T2" s="259"/>
      <c r="U2" s="260"/>
    </row>
    <row r="3" spans="1:21" ht="25.5">
      <c r="A3" s="113" t="s">
        <v>382</v>
      </c>
      <c r="B3" s="285">
        <f>'Step 7'!B14</f>
        <v>980</v>
      </c>
      <c r="C3" s="286"/>
      <c r="D3" s="286"/>
      <c r="E3" s="287"/>
      <c r="F3" s="285">
        <f>'Step 7'!C14</f>
        <v>1575</v>
      </c>
      <c r="G3" s="286"/>
      <c r="H3" s="286"/>
      <c r="I3" s="287"/>
      <c r="J3" s="285">
        <f>'Step 7'!D14</f>
        <v>1470</v>
      </c>
      <c r="K3" s="286"/>
      <c r="L3" s="286"/>
      <c r="M3" s="287"/>
      <c r="N3" s="285">
        <f>'Step 7'!E14</f>
        <v>875</v>
      </c>
      <c r="O3" s="286"/>
      <c r="P3" s="286"/>
      <c r="Q3" s="287"/>
      <c r="R3" s="285">
        <f>'Step 7'!F14</f>
        <v>1000</v>
      </c>
      <c r="S3" s="286"/>
      <c r="T3" s="286"/>
      <c r="U3" s="288"/>
    </row>
    <row r="4" spans="1:21" ht="25.5">
      <c r="A4" s="113" t="s">
        <v>412</v>
      </c>
      <c r="B4" s="282">
        <f>'Step 7'!B26</f>
        <v>652</v>
      </c>
      <c r="C4" s="282"/>
      <c r="D4" s="282"/>
      <c r="E4" s="282"/>
      <c r="F4" s="282">
        <f>'Step 7'!C26</f>
        <v>804</v>
      </c>
      <c r="G4" s="282"/>
      <c r="H4" s="282"/>
      <c r="I4" s="282"/>
      <c r="J4" s="282">
        <f>'Step 7'!D26</f>
        <v>778</v>
      </c>
      <c r="K4" s="282"/>
      <c r="L4" s="282"/>
      <c r="M4" s="282"/>
      <c r="N4" s="282">
        <f>'Step 7'!E26</f>
        <v>764</v>
      </c>
      <c r="O4" s="282"/>
      <c r="P4" s="282"/>
      <c r="Q4" s="282"/>
      <c r="R4" s="282">
        <f>'Step 7'!F26</f>
        <v>0</v>
      </c>
      <c r="S4" s="282"/>
      <c r="T4" s="282"/>
      <c r="U4" s="283"/>
    </row>
    <row r="5" spans="1:21" ht="12.75">
      <c r="A5" s="104"/>
      <c r="B5" s="137" t="s">
        <v>349</v>
      </c>
      <c r="C5" s="137" t="s">
        <v>350</v>
      </c>
      <c r="D5" s="137" t="s">
        <v>351</v>
      </c>
      <c r="E5" s="137" t="s">
        <v>352</v>
      </c>
      <c r="F5" s="137" t="s">
        <v>349</v>
      </c>
      <c r="G5" s="137" t="s">
        <v>350</v>
      </c>
      <c r="H5" s="137" t="s">
        <v>351</v>
      </c>
      <c r="I5" s="137" t="s">
        <v>352</v>
      </c>
      <c r="J5" s="137" t="s">
        <v>349</v>
      </c>
      <c r="K5" s="137" t="s">
        <v>350</v>
      </c>
      <c r="L5" s="137" t="s">
        <v>351</v>
      </c>
      <c r="M5" s="137" t="s">
        <v>352</v>
      </c>
      <c r="N5" s="137" t="s">
        <v>349</v>
      </c>
      <c r="O5" s="137" t="s">
        <v>350</v>
      </c>
      <c r="P5" s="137" t="s">
        <v>351</v>
      </c>
      <c r="Q5" s="137" t="s">
        <v>352</v>
      </c>
      <c r="R5" s="137">
        <v>1</v>
      </c>
      <c r="S5" s="137" t="s">
        <v>350</v>
      </c>
      <c r="T5" s="137" t="s">
        <v>351</v>
      </c>
      <c r="U5" s="138" t="s">
        <v>352</v>
      </c>
    </row>
    <row r="6" spans="1:21" ht="25.5">
      <c r="A6" s="113" t="s">
        <v>431</v>
      </c>
      <c r="B6" s="160">
        <f>'Step 7'!J11</f>
        <v>300</v>
      </c>
      <c r="C6" s="160">
        <f>'Step 7'!K11</f>
        <v>250</v>
      </c>
      <c r="D6" s="160">
        <f>'Step 7'!L11</f>
        <v>160</v>
      </c>
      <c r="E6" s="160">
        <f>'Step 7'!M11</f>
        <v>60</v>
      </c>
      <c r="F6" s="160">
        <f>B6</f>
        <v>300</v>
      </c>
      <c r="G6" s="160">
        <f>C6</f>
        <v>250</v>
      </c>
      <c r="H6" s="160">
        <f>D6</f>
        <v>160</v>
      </c>
      <c r="I6" s="160">
        <f>E6</f>
        <v>60</v>
      </c>
      <c r="J6" s="160">
        <f>B6</f>
        <v>300</v>
      </c>
      <c r="K6" s="160">
        <f>C6</f>
        <v>250</v>
      </c>
      <c r="L6" s="160">
        <f>D6</f>
        <v>160</v>
      </c>
      <c r="M6" s="160">
        <f>E6</f>
        <v>60</v>
      </c>
      <c r="N6" s="160">
        <f>B6</f>
        <v>300</v>
      </c>
      <c r="O6" s="160">
        <f>C6</f>
        <v>250</v>
      </c>
      <c r="P6" s="160">
        <f>D6</f>
        <v>160</v>
      </c>
      <c r="Q6" s="160">
        <f>E6</f>
        <v>60</v>
      </c>
      <c r="R6" s="160">
        <f>B6</f>
        <v>300</v>
      </c>
      <c r="S6" s="160">
        <f>C6</f>
        <v>250</v>
      </c>
      <c r="T6" s="160">
        <f>D6</f>
        <v>160</v>
      </c>
      <c r="U6" s="170">
        <f>E6</f>
        <v>60</v>
      </c>
    </row>
    <row r="7" spans="1:21" ht="36.75" thickBot="1">
      <c r="A7" s="231" t="s">
        <v>432</v>
      </c>
      <c r="B7" s="186">
        <f>B3+B4+B6</f>
        <v>1932</v>
      </c>
      <c r="C7" s="186">
        <f>B3+B4+C6</f>
        <v>1882</v>
      </c>
      <c r="D7" s="186">
        <f>B3+B4+D6</f>
        <v>1792</v>
      </c>
      <c r="E7" s="186">
        <f>B3+B4+E6</f>
        <v>1692</v>
      </c>
      <c r="F7" s="186">
        <f>F3+F4+F6</f>
        <v>2679</v>
      </c>
      <c r="G7" s="186">
        <f>F3+F4+G6</f>
        <v>2629</v>
      </c>
      <c r="H7" s="186">
        <f>F3+F4+H6</f>
        <v>2539</v>
      </c>
      <c r="I7" s="186">
        <f>F3+F4+I6</f>
        <v>2439</v>
      </c>
      <c r="J7" s="186">
        <f>J3+J4+J6</f>
        <v>2548</v>
      </c>
      <c r="K7" s="186">
        <f>J3+J4+K6</f>
        <v>2498</v>
      </c>
      <c r="L7" s="186">
        <f>J3+J4+L6</f>
        <v>2408</v>
      </c>
      <c r="M7" s="186">
        <f>J3+J4+M6</f>
        <v>2308</v>
      </c>
      <c r="N7" s="186">
        <f>N3+N4+N6</f>
        <v>1939</v>
      </c>
      <c r="O7" s="186">
        <f>N3+N4+O6</f>
        <v>1889</v>
      </c>
      <c r="P7" s="186">
        <f>N3+N4+P6</f>
        <v>1799</v>
      </c>
      <c r="Q7" s="186">
        <f>N3+N4+Q6</f>
        <v>1699</v>
      </c>
      <c r="R7" s="186">
        <f>R3+R4+R6</f>
        <v>1300</v>
      </c>
      <c r="S7" s="186">
        <f>R3+R4+S6</f>
        <v>1250</v>
      </c>
      <c r="T7" s="186">
        <f>R3+R4+T6</f>
        <v>1160</v>
      </c>
      <c r="U7" s="187">
        <f>R3+R4+U6</f>
        <v>1060</v>
      </c>
    </row>
  </sheetData>
  <mergeCells count="16">
    <mergeCell ref="R3:U3"/>
    <mergeCell ref="F4:I4"/>
    <mergeCell ref="B2:E2"/>
    <mergeCell ref="F2:I2"/>
    <mergeCell ref="J2:M2"/>
    <mergeCell ref="N2:Q2"/>
    <mergeCell ref="B1:G1"/>
    <mergeCell ref="J4:M4"/>
    <mergeCell ref="N4:Q4"/>
    <mergeCell ref="R4:U4"/>
    <mergeCell ref="R2:U2"/>
    <mergeCell ref="B3:E3"/>
    <mergeCell ref="B4:E4"/>
    <mergeCell ref="F3:I3"/>
    <mergeCell ref="J3:M3"/>
    <mergeCell ref="N3:Q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24" sqref="A24"/>
    </sheetView>
  </sheetViews>
  <sheetFormatPr defaultColWidth="9.140625" defaultRowHeight="12.75"/>
  <cols>
    <col min="1" max="1" width="31.8515625" style="0" customWidth="1"/>
    <col min="2" max="2" width="17.8515625" style="0" customWidth="1"/>
    <col min="3" max="3" width="17.421875" style="0" customWidth="1"/>
    <col min="4" max="4" width="15.421875" style="0" customWidth="1"/>
  </cols>
  <sheetData>
    <row r="1" spans="1:12" ht="12.75">
      <c r="A1" s="65"/>
      <c r="B1" s="289" t="s">
        <v>282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1:12" ht="12.75">
      <c r="A2" s="66" t="s">
        <v>85</v>
      </c>
      <c r="B2" s="290" t="s">
        <v>283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spans="1:12" ht="12.75">
      <c r="A3" s="66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</row>
    <row r="4" spans="1:12" ht="12.75">
      <c r="A4" s="65"/>
      <c r="B4" s="77" t="str">
        <f>'Costs-revenues'!C2</f>
        <v>Establishment costs</v>
      </c>
      <c r="C4" s="78" t="str">
        <f>'Costs-revenues'!D2</f>
        <v>Maintenance costs</v>
      </c>
      <c r="D4" s="79" t="str">
        <f>'Costs-revenues'!E2</f>
        <v>Income foregone</v>
      </c>
      <c r="E4" s="67"/>
      <c r="F4" s="68"/>
      <c r="G4" s="67"/>
      <c r="H4" s="67"/>
      <c r="I4" s="67"/>
      <c r="J4" s="67"/>
      <c r="K4" s="67"/>
      <c r="L4" s="67"/>
    </row>
    <row r="5" spans="1:12" ht="12.75">
      <c r="A5" s="69" t="s">
        <v>284</v>
      </c>
      <c r="B5" s="70"/>
      <c r="C5" s="71"/>
      <c r="D5" s="71"/>
      <c r="E5" s="71"/>
      <c r="F5" s="72"/>
      <c r="G5" s="71"/>
      <c r="H5" s="71"/>
      <c r="I5" s="71"/>
      <c r="J5" s="71"/>
      <c r="K5" s="71"/>
      <c r="L5" s="71"/>
    </row>
    <row r="6" spans="1:12" ht="12.75">
      <c r="A6" s="4" t="s">
        <v>202</v>
      </c>
      <c r="B6" s="70" t="s">
        <v>215</v>
      </c>
      <c r="C6" s="71" t="s">
        <v>215</v>
      </c>
      <c r="D6" s="71"/>
      <c r="E6" s="71"/>
      <c r="F6" s="71"/>
      <c r="G6" s="71"/>
      <c r="H6" s="71"/>
      <c r="I6" s="71"/>
      <c r="J6" s="71"/>
      <c r="K6" s="71"/>
      <c r="L6" s="71"/>
    </row>
    <row r="7" spans="1:12" ht="12.75">
      <c r="A7" s="4" t="s">
        <v>203</v>
      </c>
      <c r="B7" s="70" t="s">
        <v>215</v>
      </c>
      <c r="C7" s="70" t="s">
        <v>215</v>
      </c>
      <c r="D7" s="71"/>
      <c r="E7" s="71"/>
      <c r="F7" s="71"/>
      <c r="G7" s="71"/>
      <c r="H7" s="71"/>
      <c r="I7" s="71"/>
      <c r="J7" s="71"/>
      <c r="K7" s="71"/>
      <c r="L7" s="71"/>
    </row>
    <row r="8" spans="1:12" ht="12.75">
      <c r="A8" s="4" t="s">
        <v>196</v>
      </c>
      <c r="B8" s="70" t="s">
        <v>215</v>
      </c>
      <c r="C8" s="70" t="s">
        <v>215</v>
      </c>
      <c r="D8" s="71"/>
      <c r="E8" s="71"/>
      <c r="F8" s="71"/>
      <c r="G8" s="71"/>
      <c r="H8" s="71"/>
      <c r="I8" s="71"/>
      <c r="J8" s="71"/>
      <c r="K8" s="71"/>
      <c r="L8" s="71"/>
    </row>
    <row r="9" spans="1:12" ht="12.75">
      <c r="A9" s="13" t="s">
        <v>198</v>
      </c>
      <c r="B9" s="70" t="s">
        <v>215</v>
      </c>
      <c r="C9" s="70" t="s">
        <v>215</v>
      </c>
      <c r="D9" s="71"/>
      <c r="E9" s="71"/>
      <c r="F9" s="71"/>
      <c r="G9" s="71"/>
      <c r="H9" s="71"/>
      <c r="I9" s="71"/>
      <c r="J9" s="71"/>
      <c r="K9" s="71"/>
      <c r="L9" s="71"/>
    </row>
    <row r="10" spans="1:12" ht="12.75">
      <c r="A10" s="13" t="s">
        <v>197</v>
      </c>
      <c r="B10" s="70" t="s">
        <v>215</v>
      </c>
      <c r="C10" s="70" t="s">
        <v>215</v>
      </c>
      <c r="D10" s="71"/>
      <c r="E10" s="71"/>
      <c r="F10" s="71"/>
      <c r="G10" s="71"/>
      <c r="H10" s="71"/>
      <c r="I10" s="71"/>
      <c r="J10" s="71"/>
      <c r="K10" s="71"/>
      <c r="L10" s="71"/>
    </row>
    <row r="11" spans="1:12" ht="12.75">
      <c r="A11" s="13" t="s">
        <v>199</v>
      </c>
      <c r="B11" s="70" t="s">
        <v>215</v>
      </c>
      <c r="C11" s="70" t="s">
        <v>215</v>
      </c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2.75">
      <c r="A12" s="50"/>
      <c r="B12" s="70"/>
      <c r="C12" s="74"/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12.75">
      <c r="A13" s="69" t="s">
        <v>285</v>
      </c>
      <c r="B13" s="70"/>
      <c r="C13" s="74"/>
      <c r="D13" s="71"/>
      <c r="E13" s="71"/>
      <c r="F13" s="71"/>
      <c r="G13" s="71"/>
      <c r="H13" s="71"/>
      <c r="I13" s="71"/>
      <c r="J13" s="71"/>
      <c r="K13" s="71"/>
      <c r="L13" s="71"/>
    </row>
    <row r="14" spans="1:12" ht="12.75">
      <c r="A14" s="13" t="s">
        <v>291</v>
      </c>
      <c r="B14" s="70"/>
      <c r="C14" s="74"/>
      <c r="D14" s="71" t="s">
        <v>215</v>
      </c>
      <c r="E14" s="71"/>
      <c r="F14" s="72"/>
      <c r="G14" s="71"/>
      <c r="H14" s="71"/>
      <c r="I14" s="71"/>
      <c r="J14" s="71"/>
      <c r="K14" s="71"/>
      <c r="L14" s="71"/>
    </row>
    <row r="15" spans="1:12" ht="12.75">
      <c r="A15" s="13" t="s">
        <v>270</v>
      </c>
      <c r="B15" s="75"/>
      <c r="C15" s="75"/>
      <c r="D15" s="75" t="s">
        <v>215</v>
      </c>
      <c r="E15" s="75"/>
      <c r="F15" s="75"/>
      <c r="G15" s="75"/>
      <c r="H15" s="75"/>
      <c r="I15" s="75"/>
      <c r="J15" s="75"/>
      <c r="K15" s="75"/>
      <c r="L15" s="75"/>
    </row>
    <row r="16" spans="1:12" ht="12.75">
      <c r="A16" s="13"/>
      <c r="B16" s="75"/>
      <c r="C16" s="75"/>
      <c r="D16" s="75" t="s">
        <v>215</v>
      </c>
      <c r="E16" s="75"/>
      <c r="F16" s="75"/>
      <c r="G16" s="75"/>
      <c r="H16" s="75"/>
      <c r="I16" s="75"/>
      <c r="J16" s="75"/>
      <c r="K16" s="75"/>
      <c r="L16" s="75"/>
    </row>
    <row r="17" spans="1:12" ht="12.75">
      <c r="A17" s="83" t="s">
        <v>292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ht="12.75">
      <c r="A18" s="13" t="s">
        <v>293</v>
      </c>
      <c r="B18" s="75"/>
      <c r="C18" s="75"/>
      <c r="D18" s="71" t="s">
        <v>215</v>
      </c>
      <c r="E18" s="75"/>
      <c r="F18" s="75"/>
      <c r="G18" s="75"/>
      <c r="H18" s="75"/>
      <c r="I18" s="75"/>
      <c r="J18" s="75"/>
      <c r="K18" s="75"/>
      <c r="L18" s="75"/>
    </row>
    <row r="19" spans="1:12" ht="12.75">
      <c r="A19" s="13" t="s">
        <v>294</v>
      </c>
      <c r="B19" s="75"/>
      <c r="C19" s="75"/>
      <c r="D19" s="75" t="s">
        <v>215</v>
      </c>
      <c r="E19" s="75"/>
      <c r="F19" s="75"/>
      <c r="G19" s="75"/>
      <c r="H19" s="75"/>
      <c r="I19" s="75"/>
      <c r="J19" s="75"/>
      <c r="K19" s="75"/>
      <c r="L19" s="75"/>
    </row>
    <row r="20" spans="1:12" ht="12.75">
      <c r="A20" s="13" t="s">
        <v>295</v>
      </c>
      <c r="B20" s="75"/>
      <c r="C20" s="75"/>
      <c r="D20" s="75" t="s">
        <v>215</v>
      </c>
      <c r="E20" s="75"/>
      <c r="F20" s="75"/>
      <c r="G20" s="75"/>
      <c r="H20" s="75"/>
      <c r="I20" s="75"/>
      <c r="J20" s="75"/>
      <c r="K20" s="75"/>
      <c r="L20" s="75"/>
    </row>
    <row r="21" spans="1:12" ht="12.75">
      <c r="A21" s="73"/>
      <c r="B21" s="70"/>
      <c r="C21" s="74"/>
      <c r="D21" s="71"/>
      <c r="E21" s="71"/>
      <c r="F21" s="71"/>
      <c r="G21" s="71"/>
      <c r="H21" s="71"/>
      <c r="I21" s="71"/>
      <c r="J21" s="71"/>
      <c r="K21" s="71"/>
      <c r="L21" s="71"/>
    </row>
    <row r="22" spans="1:12" ht="12.75">
      <c r="A22" s="69" t="s">
        <v>178</v>
      </c>
      <c r="B22" s="70"/>
      <c r="C22" s="74"/>
      <c r="D22" s="71"/>
      <c r="E22" s="71"/>
      <c r="F22" s="71"/>
      <c r="G22" s="71"/>
      <c r="H22" s="71"/>
      <c r="I22" s="71"/>
      <c r="J22" s="71"/>
      <c r="K22" s="71"/>
      <c r="L22" s="71"/>
    </row>
    <row r="23" spans="1:12" ht="12.75">
      <c r="A23" s="73" t="s">
        <v>286</v>
      </c>
      <c r="B23" s="70"/>
      <c r="C23" s="74"/>
      <c r="D23" s="71"/>
      <c r="E23" s="71"/>
      <c r="F23" s="71"/>
      <c r="G23" s="71"/>
      <c r="H23" s="71"/>
      <c r="I23" s="71"/>
      <c r="J23" s="71"/>
      <c r="K23" s="71"/>
      <c r="L23" s="71"/>
    </row>
    <row r="24" spans="1:12" ht="25.5">
      <c r="A24" s="13" t="s">
        <v>287</v>
      </c>
      <c r="B24" s="70"/>
      <c r="C24" s="70"/>
      <c r="D24" s="75" t="s">
        <v>215</v>
      </c>
      <c r="E24" s="71"/>
      <c r="F24" s="72"/>
      <c r="G24" s="76"/>
      <c r="H24" s="4"/>
      <c r="I24" s="71"/>
      <c r="J24" s="71"/>
      <c r="K24" s="71"/>
      <c r="L24" s="71"/>
    </row>
    <row r="25" spans="1:12" ht="12.75">
      <c r="A25" s="73"/>
      <c r="B25" s="70"/>
      <c r="C25" s="71"/>
      <c r="D25" s="71"/>
      <c r="E25" s="71"/>
      <c r="F25" s="71"/>
      <c r="G25" s="76"/>
      <c r="H25" s="71"/>
      <c r="I25" s="71"/>
      <c r="J25" s="71"/>
      <c r="K25" s="71"/>
      <c r="L25" s="71"/>
    </row>
    <row r="26" spans="1:12" ht="12.75">
      <c r="A26" s="69" t="s">
        <v>193</v>
      </c>
      <c r="B26" s="70"/>
      <c r="C26" s="71"/>
      <c r="D26" s="71"/>
      <c r="E26" s="71"/>
      <c r="F26" s="72"/>
      <c r="G26" s="76"/>
      <c r="H26" s="71"/>
      <c r="I26" s="71"/>
      <c r="J26" s="71"/>
      <c r="K26" s="71"/>
      <c r="L26" s="71"/>
    </row>
    <row r="27" spans="1:12" ht="12.75">
      <c r="A27" s="73">
        <v>70</v>
      </c>
      <c r="B27" s="70" t="s">
        <v>215</v>
      </c>
      <c r="C27" s="71" t="s">
        <v>215</v>
      </c>
      <c r="D27" s="71"/>
      <c r="E27" s="71"/>
      <c r="F27" s="72"/>
      <c r="G27" s="76"/>
      <c r="H27" s="71"/>
      <c r="I27" s="71"/>
      <c r="J27" s="71"/>
      <c r="K27" s="71"/>
      <c r="L27" s="71"/>
    </row>
    <row r="28" spans="1:12" ht="12.75">
      <c r="A28" s="73">
        <v>80</v>
      </c>
      <c r="B28" s="70"/>
      <c r="C28" s="71"/>
      <c r="D28" s="71"/>
      <c r="E28" s="71"/>
      <c r="F28" s="72"/>
      <c r="G28" s="76"/>
      <c r="H28" s="71"/>
      <c r="I28" s="71"/>
      <c r="J28" s="71"/>
      <c r="K28" s="71"/>
      <c r="L28" s="71"/>
    </row>
    <row r="29" spans="1:12" ht="12.75">
      <c r="A29" s="73">
        <v>85</v>
      </c>
      <c r="B29" s="70"/>
      <c r="C29" s="71"/>
      <c r="D29" s="71"/>
      <c r="E29" s="71"/>
      <c r="F29" s="72"/>
      <c r="G29" s="76"/>
      <c r="H29" s="71"/>
      <c r="I29" s="71"/>
      <c r="J29" s="71"/>
      <c r="K29" s="71"/>
      <c r="L29" s="71"/>
    </row>
    <row r="30" spans="1:12" ht="12.75">
      <c r="A30" s="13"/>
      <c r="B30" s="70"/>
      <c r="C30" s="71"/>
      <c r="D30" s="71"/>
      <c r="E30" s="71"/>
      <c r="F30" s="71"/>
      <c r="G30" s="71"/>
      <c r="I30" s="71"/>
      <c r="J30" s="71"/>
      <c r="K30" s="71"/>
      <c r="L30" s="71"/>
    </row>
    <row r="31" ht="12.75">
      <c r="A31" s="80" t="s">
        <v>288</v>
      </c>
    </row>
    <row r="32" spans="1:4" ht="12.75">
      <c r="A32" s="17">
        <v>700</v>
      </c>
      <c r="D32" s="75" t="s">
        <v>215</v>
      </c>
    </row>
    <row r="33" spans="1:4" ht="12.75">
      <c r="A33">
        <v>150</v>
      </c>
      <c r="D33" s="75" t="s">
        <v>215</v>
      </c>
    </row>
  </sheetData>
  <mergeCells count="2">
    <mergeCell ref="B1:L1"/>
    <mergeCell ref="B2:L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S34" sqref="S34"/>
    </sheetView>
  </sheetViews>
  <sheetFormatPr defaultColWidth="9.140625" defaultRowHeight="12.75"/>
  <cols>
    <col min="1" max="1" width="22.28125" style="0" bestFit="1" customWidth="1"/>
    <col min="2" max="12" width="4.00390625" style="39" bestFit="1" customWidth="1"/>
  </cols>
  <sheetData>
    <row r="1" spans="1:12" ht="15.75">
      <c r="A1" s="293" t="s">
        <v>166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2:12" ht="12.75">
      <c r="B2"/>
      <c r="C2"/>
      <c r="D2"/>
      <c r="E2"/>
      <c r="F2"/>
      <c r="G2"/>
      <c r="H2"/>
      <c r="I2"/>
      <c r="J2"/>
      <c r="K2"/>
      <c r="L2"/>
    </row>
    <row r="3" spans="1:12" ht="12.75">
      <c r="A3" s="19" t="s">
        <v>85</v>
      </c>
      <c r="B3" s="292" t="s">
        <v>99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2:12" ht="12.75">
      <c r="B4" s="4">
        <v>131</v>
      </c>
      <c r="C4" s="4">
        <v>211</v>
      </c>
      <c r="D4" s="4">
        <v>212</v>
      </c>
      <c r="E4" s="4">
        <v>213</v>
      </c>
      <c r="F4" s="4">
        <v>214</v>
      </c>
      <c r="G4" s="4">
        <v>215</v>
      </c>
      <c r="H4" s="1">
        <v>221</v>
      </c>
      <c r="I4" s="1">
        <v>222</v>
      </c>
      <c r="J4" s="1">
        <v>223</v>
      </c>
      <c r="K4" s="4">
        <v>224</v>
      </c>
      <c r="L4" s="1">
        <v>225</v>
      </c>
    </row>
    <row r="5" spans="1:12" ht="12.75">
      <c r="A5" s="13" t="s">
        <v>86</v>
      </c>
      <c r="B5" s="54"/>
      <c r="C5" s="34"/>
      <c r="D5" s="34"/>
      <c r="E5" s="34"/>
      <c r="F5" s="34"/>
      <c r="G5" s="34"/>
      <c r="H5" s="34" t="s">
        <v>215</v>
      </c>
      <c r="I5" s="34"/>
      <c r="J5" s="34"/>
      <c r="K5" s="34"/>
      <c r="L5" s="34"/>
    </row>
    <row r="6" spans="1:12" ht="12.75">
      <c r="A6" s="28" t="s">
        <v>271</v>
      </c>
      <c r="B6" s="54"/>
      <c r="C6" s="34"/>
      <c r="D6" s="34"/>
      <c r="E6" s="34"/>
      <c r="F6" s="34"/>
      <c r="G6" s="34"/>
      <c r="H6" s="34" t="s">
        <v>215</v>
      </c>
      <c r="I6" s="34"/>
      <c r="J6" s="34"/>
      <c r="K6" s="34"/>
      <c r="L6" s="34"/>
    </row>
    <row r="7" spans="1:12" ht="12.75">
      <c r="A7" s="28" t="s">
        <v>270</v>
      </c>
      <c r="B7" s="54"/>
      <c r="C7" s="34"/>
      <c r="D7" s="34"/>
      <c r="E7" s="34"/>
      <c r="F7" s="34"/>
      <c r="G7" s="34"/>
      <c r="H7" s="34" t="s">
        <v>215</v>
      </c>
      <c r="I7" s="34"/>
      <c r="J7" s="34"/>
      <c r="K7" s="34"/>
      <c r="L7" s="34"/>
    </row>
    <row r="8" spans="1:12" ht="12.75">
      <c r="A8" s="13" t="s">
        <v>87</v>
      </c>
      <c r="B8" s="5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12.75">
      <c r="A9" s="13" t="s">
        <v>88</v>
      </c>
      <c r="B9" s="54"/>
      <c r="C9" s="55"/>
      <c r="D9" s="34"/>
      <c r="E9" s="34"/>
      <c r="F9" s="34"/>
      <c r="G9" s="34"/>
      <c r="H9" s="34"/>
      <c r="I9" s="34"/>
      <c r="J9" s="34"/>
      <c r="K9" s="34"/>
      <c r="L9" s="34"/>
    </row>
    <row r="10" spans="1:12" ht="12.75">
      <c r="A10" s="13" t="s">
        <v>89</v>
      </c>
      <c r="B10" s="54"/>
      <c r="C10" s="55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2.75">
      <c r="A11" s="13" t="s">
        <v>90</v>
      </c>
      <c r="B11" s="5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2.75">
      <c r="A12" s="13" t="s">
        <v>91</v>
      </c>
      <c r="B12" s="5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12.75">
      <c r="A13" s="13" t="s">
        <v>92</v>
      </c>
      <c r="B13" s="5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12.75">
      <c r="A14" s="13" t="s">
        <v>93</v>
      </c>
      <c r="B14" s="54"/>
      <c r="C14" s="55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2.75">
      <c r="A15" s="13" t="s">
        <v>94</v>
      </c>
      <c r="B15" s="54"/>
      <c r="C15" s="55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12.75">
      <c r="A16" s="13" t="s">
        <v>253</v>
      </c>
      <c r="B16" s="54"/>
      <c r="C16" s="55"/>
      <c r="D16" s="34"/>
      <c r="E16" s="34"/>
      <c r="F16" s="34"/>
      <c r="G16" s="34"/>
      <c r="H16" s="34"/>
      <c r="I16" s="34"/>
      <c r="J16" s="34"/>
      <c r="K16" s="34"/>
      <c r="L16" s="34"/>
    </row>
    <row r="17" spans="1:12" s="15" customFormat="1" ht="12.75">
      <c r="A17" s="1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ht="12.75">
      <c r="A18" s="13" t="s">
        <v>95</v>
      </c>
      <c r="B18" s="54"/>
      <c r="C18" s="55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13" t="s">
        <v>5</v>
      </c>
      <c r="B19" s="54"/>
      <c r="C19" s="55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13" t="s">
        <v>10</v>
      </c>
      <c r="B20" s="54"/>
      <c r="C20" s="55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13" t="s">
        <v>96</v>
      </c>
      <c r="B21" s="5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13" t="s">
        <v>174</v>
      </c>
      <c r="B22" s="5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13" t="s">
        <v>97</v>
      </c>
      <c r="B23" s="5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13" t="s">
        <v>98</v>
      </c>
      <c r="B24" s="5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30" ht="12.75">
      <c r="C30" s="56"/>
    </row>
    <row r="31" ht="12.75">
      <c r="C31" s="56"/>
    </row>
    <row r="32" ht="12.75">
      <c r="C32" s="56"/>
    </row>
    <row r="35" ht="12.75">
      <c r="C35" s="56"/>
    </row>
    <row r="38" ht="12.75">
      <c r="C38" s="56"/>
    </row>
  </sheetData>
  <mergeCells count="2">
    <mergeCell ref="B3:L3"/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11"/>
  <sheetViews>
    <sheetView workbookViewId="0" topLeftCell="A1">
      <selection activeCell="O26" sqref="O26"/>
    </sheetView>
  </sheetViews>
  <sheetFormatPr defaultColWidth="9.140625" defaultRowHeight="12.75"/>
  <cols>
    <col min="1" max="1" width="22.28125" style="0" bestFit="1" customWidth="1"/>
    <col min="2" max="12" width="4.00390625" style="39" bestFit="1" customWidth="1"/>
  </cols>
  <sheetData>
    <row r="1" spans="1:14" ht="15.75">
      <c r="A1" s="293" t="s">
        <v>167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N1" s="4"/>
    </row>
    <row r="2" spans="2:12" ht="12.75">
      <c r="B2"/>
      <c r="C2"/>
      <c r="D2"/>
      <c r="E2"/>
      <c r="F2"/>
      <c r="G2"/>
      <c r="H2"/>
      <c r="I2"/>
      <c r="J2"/>
      <c r="K2"/>
      <c r="L2"/>
    </row>
    <row r="3" spans="1:12" ht="12.75">
      <c r="A3" s="19" t="s">
        <v>85</v>
      </c>
      <c r="B3" s="292" t="s">
        <v>99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2:12" ht="12.75">
      <c r="B4" s="4">
        <v>131</v>
      </c>
      <c r="C4" s="4">
        <v>211</v>
      </c>
      <c r="D4" s="4">
        <v>212</v>
      </c>
      <c r="E4" s="4">
        <v>213</v>
      </c>
      <c r="F4" s="4">
        <v>214</v>
      </c>
      <c r="G4" s="4">
        <v>215</v>
      </c>
      <c r="H4" s="1">
        <v>221</v>
      </c>
      <c r="I4" s="1">
        <v>222</v>
      </c>
      <c r="J4" s="1">
        <v>223</v>
      </c>
      <c r="K4" s="4">
        <v>224</v>
      </c>
      <c r="L4" s="1">
        <v>225</v>
      </c>
    </row>
    <row r="5" spans="1:12" ht="12.75">
      <c r="A5" s="13" t="s">
        <v>100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2.75">
      <c r="A6" s="13" t="s">
        <v>101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2.75">
      <c r="A7" s="13" t="s">
        <v>102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s="15" customFormat="1" ht="12.75">
      <c r="A8" s="17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2.75">
      <c r="A9" s="13" t="s">
        <v>103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2.75">
      <c r="A10" s="13" t="s">
        <v>104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2.75">
      <c r="A11" s="13" t="s">
        <v>105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2.75">
      <c r="A12" s="13" t="s">
        <v>106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s="15" customFormat="1" ht="12.75">
      <c r="A13" s="17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12.75">
      <c r="A14" s="13" t="s">
        <v>107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2.75">
      <c r="A15" s="13" t="s">
        <v>108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s="15" customFormat="1" ht="12.75">
      <c r="A16" s="17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12" ht="12.7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2:12" ht="12.75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2:12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2:12" ht="12.7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2:12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2:12" ht="12.7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2:12" ht="12.7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2:12" ht="12.7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2:12" ht="12.7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2:12" ht="12.7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2:12" ht="12.7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2:12" ht="12.7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2:12" ht="12.7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2:12" ht="12.7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2:12" ht="12.7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2:12" ht="12.7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2:12" ht="12.7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2:12" ht="12.7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1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1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1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2:12" ht="12.7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2:12" ht="12.7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2:12" ht="12.7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2:12" ht="12.7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2:12" ht="12.7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2:12" ht="12.7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2:12" ht="12.7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2:12" ht="12.7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2:12" ht="12.7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2:12" ht="12.7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2:12" ht="12.7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2:12" ht="12.7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2:12" ht="12.7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2:12" ht="12.7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2:12" ht="12.75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2:12" ht="12.7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2:12" ht="12.7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2:12" ht="12.7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2:12" ht="12.7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2:12" ht="12.7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2:12" ht="12.7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2:12" ht="12.7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2:12" ht="12.7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2:12" ht="12.75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2:12" ht="12.75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2:12" ht="12.7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2:12" ht="12.7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2:12" ht="12.7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2:12" ht="12.75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2:12" ht="12.7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2:12" ht="12.7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2:12" ht="12.7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2:12" ht="12.7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2:12" ht="12.7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2:12" ht="12.7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2:12" ht="12.7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2:12" ht="12.7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2:12" ht="12.7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2:12" ht="12.7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2:12" ht="12.7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2:12" ht="12.7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2:12" ht="12.7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2:12" ht="12.7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2:12" ht="12.7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2:12" ht="12.7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2:12" ht="12.7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2:12" ht="12.7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2:12" ht="12.7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2:12" ht="12.7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2:12" ht="12.7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2:12" ht="12.7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2:12" ht="12.7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2:12" ht="12.7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2:12" ht="12.7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2:12" ht="12.7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2:12" ht="12.7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2:12" ht="12.7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2:12" ht="12.7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2:12" ht="12.7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2:12" ht="12.75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2:12" ht="12.75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2:12" ht="12.75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2:12" ht="12.75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2:12" ht="12.75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2:12" ht="12.75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2:12" ht="12.75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2:12" ht="12.75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2:12" ht="12.75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2:12" ht="12.75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2:12" ht="12.75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2:12" ht="12.75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2:12" ht="12.75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2:12" ht="12.75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2:12" ht="12.75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2:12" ht="12.75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2:12" ht="12.75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2:12" ht="12.75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2:12" ht="12.75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2:12" ht="12.75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2:12" ht="12.75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2:12" ht="12.75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2:12" ht="12.75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2:12" ht="12.75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2:12" ht="12.75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2:12" ht="12.75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2:12" ht="12.7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2:12" ht="12.7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2:12" ht="12.7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2:12" ht="12.7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2:12" ht="12.7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2:12" ht="12.7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2:12" ht="12.7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2:12" ht="12.7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2:12" ht="12.7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2:12" ht="12.7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2:12" ht="12.7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2:12" ht="12.7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2:12" ht="12.7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2:12" ht="12.7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2:12" ht="12.7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2:12" ht="12.7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2:12" ht="12.7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2:12" ht="12.7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2:12" ht="12.7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2:12" ht="12.7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2:12" ht="12.7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2:12" ht="12.7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2:12" ht="12.7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2:12" ht="12.7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2:12" ht="12.7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2:12" ht="12.7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2:12" ht="12.7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2:12" ht="12.7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2:12" ht="12.7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2:12" ht="12.7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2:12" ht="12.7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2:12" ht="12.7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2:12" ht="12.7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2:12" ht="12.7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2:12" ht="12.7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2:12" ht="12.7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2:12" ht="12.7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2:12" ht="12.7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2:12" ht="12.7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2:12" ht="12.7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2:12" ht="12.7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2:12" ht="12.7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2:12" ht="12.7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2:12" ht="12.7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2:12" ht="12.7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2:12" ht="12.7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2:12" ht="12.7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2:12" ht="12.7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2:12" ht="12.7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2:12" ht="12.7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2:12" ht="12.75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2:12" ht="12.75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2:12" ht="12.75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2:12" ht="12.75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2:12" ht="12.75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2:12" ht="12.75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2:12" ht="12.75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2:12" ht="12.75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2:12" ht="12.75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2:12" ht="12.75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2:12" ht="12.75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2:12" ht="12.75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2:12" ht="12.75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2:12" ht="12.75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2:12" ht="12.75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2:12" ht="12.75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2:12" ht="12.75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2:12" ht="12.75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2:12" ht="12.75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2:12" ht="12.75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2:12" ht="12.75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2:12" ht="12.75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2:12" ht="12.75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2:12" ht="12.75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2:12" ht="12.75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2:12" ht="12.75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2:12" ht="12.75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2:12" ht="12.75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2:12" ht="12.75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2:12" ht="12.75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2:12" ht="12.75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2:12" ht="12.75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2:12" ht="12.75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2:12" ht="12.75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2:12" ht="12.75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2:12" ht="12.75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2:12" ht="12.75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2:12" ht="12.75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2:12" ht="12.75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2:12" ht="12.75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2:12" ht="12.75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2:12" ht="12.75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2:12" ht="12.75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2:12" ht="12.75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2:12" ht="12.75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2:12" ht="12.75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2:12" ht="12.75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2:12" ht="12.75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2:12" ht="12.75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2:12" ht="12.75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2:12" ht="12.75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2:12" ht="12.75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2:12" ht="12.75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2:12" ht="12.75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2:12" ht="12.75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2:12" ht="12.75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2:12" ht="12.7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2:12" ht="12.75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2:12" ht="12.75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2:12" ht="12.75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2:12" ht="12.75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2:12" ht="12.75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2:12" ht="12.75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2:12" ht="12.75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2:12" ht="12.75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2:12" ht="12.75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2:12" ht="12.75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2:12" ht="12.75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2:12" ht="12.75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2:12" ht="12.75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2:12" ht="12.75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2:12" ht="12.75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2:12" ht="12.75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2:12" ht="12.75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2:12" ht="12.75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2:12" ht="12.75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2:12" ht="12.75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2:12" ht="12.75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2:12" ht="12.75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2:12" ht="12.75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2:12" ht="12.75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2:12" ht="12.75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2:12" ht="12.75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2:12" ht="12.75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2:12" ht="12.75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2:12" ht="12.75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2:12" ht="12.75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2:12" ht="12.75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2:12" ht="12.75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2:12" ht="12.75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2:12" ht="12.75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2:12" ht="12.75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2:12" ht="12.75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2:12" ht="12.75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2:12" ht="12.75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2:12" ht="12.75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2:12" ht="12.75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2:12" ht="12.75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2:12" ht="12.75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2:12" ht="12.75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2:12" ht="12.75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2:12" ht="12.75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2:12" ht="12.75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2:12" ht="12.75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2:12" ht="12.75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2:12" ht="12.75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2:12" ht="12.75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2:12" ht="12.75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2:12" ht="12.75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2:12" ht="12.75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2:12" ht="12.75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2:12" ht="12.75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2:12" ht="12.75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2:12" ht="12.75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2:12" ht="12.75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2:12" ht="12.75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2:12" ht="12.75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2:12" ht="12.75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2:12" ht="12.75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2:12" ht="12.75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2:12" ht="12.75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2:12" ht="12.75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2:12" ht="12.75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2:12" ht="12.75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2:12" ht="12.75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2:12" ht="12.75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2:12" ht="12.75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2:12" ht="12.75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2:12" ht="12.75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2:12" ht="12.75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2:12" ht="12.75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2:12" ht="12.75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2:12" ht="12.75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2:12" ht="12.75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2:12" ht="12.75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2:12" ht="12.75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2:12" ht="12.75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2:12" ht="12.75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2:12" ht="12.75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2:12" ht="12.75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2:12" ht="12.75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2:12" ht="12.75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2:12" ht="12.75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2:12" ht="12.75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2:12" ht="12.75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2:12" ht="12.75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2:12" ht="12.75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2:12" ht="12.75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2:12" ht="12.75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2:12" ht="12.75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2:12" ht="12.75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2:12" ht="12.75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2:12" ht="12.75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2:12" ht="12.75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2:12" ht="12.75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2:12" ht="12.75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2:12" ht="12.75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2:12" ht="12.75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2:12" ht="12.75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2:12" ht="12.75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2:12" ht="12.75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2:12" ht="12.75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2:12" ht="12.75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2:12" ht="12.75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2:12" ht="12.75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2:12" ht="12.75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2:12" ht="12.75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2:12" ht="12.75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2:12" ht="12.75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2:12" ht="12.75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2:12" ht="12.75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2:12" ht="12.75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2:12" ht="12.75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2:12" ht="12.75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2:12" ht="12.75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2:12" ht="12.75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2:12" ht="12.75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2:12" ht="12.75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2:12" ht="12.75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2:12" ht="12.75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2:12" ht="12.75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2:12" ht="12.75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2:12" ht="12.75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2:12" ht="12.75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2:12" ht="12.75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2:12" ht="12.75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2:12" ht="12.75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2:12" ht="12.75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2:12" ht="12.75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2:12" ht="12.75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2:12" ht="12.75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2:12" ht="12.75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2:12" ht="12.75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2:12" ht="12.75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2:12" ht="12.75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2:12" ht="12.75"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2:12" ht="12.75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2:12" ht="12.75"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2:12" ht="12.75"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2:12" ht="12.75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2:12" ht="12.75"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2:12" ht="12.75"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2:12" ht="12.75"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2:12" ht="12.75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2:12" ht="12.75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2:12" ht="12.75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2:12" ht="12.75"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2:12" ht="12.75"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2:12" ht="12.75"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2:12" ht="12.75"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2:12" ht="12.75"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2:12" ht="12.75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2:12" ht="12.75"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2:12" ht="12.75"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2:12" ht="12.75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2:12" ht="12.75"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2:12" ht="12.75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2:12" ht="12.75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2:12" ht="12.75"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2:12" ht="12.75"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2:12" ht="12.75"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2:12" ht="12.75"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2:12" ht="12.75"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2:12" ht="12.75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2:12" ht="12.75"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2:12" ht="12.75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2:12" ht="12.75"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2:12" ht="12.75"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2:12" ht="12.75"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2:12" ht="12.75"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2:12" ht="12.75"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2:12" ht="12.75"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2:12" ht="12.75"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2:12" ht="12.75"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2:12" ht="12.75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2:12" ht="12.75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2:12" ht="12.75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2:12" ht="12.75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2:12" ht="12.75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</sheetData>
  <mergeCells count="2">
    <mergeCell ref="B3:L3"/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00"/>
  <sheetViews>
    <sheetView workbookViewId="0" topLeftCell="A1">
      <selection activeCell="O12" sqref="O12"/>
    </sheetView>
  </sheetViews>
  <sheetFormatPr defaultColWidth="9.140625" defaultRowHeight="12.75"/>
  <cols>
    <col min="1" max="1" width="23.7109375" style="0" bestFit="1" customWidth="1"/>
    <col min="2" max="12" width="4.00390625" style="29" bestFit="1" customWidth="1"/>
  </cols>
  <sheetData>
    <row r="1" spans="1:12" ht="15.75">
      <c r="A1" s="293" t="s">
        <v>168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2:12" ht="12.75">
      <c r="B2"/>
      <c r="C2"/>
      <c r="D2"/>
      <c r="E2"/>
      <c r="F2"/>
      <c r="G2"/>
      <c r="H2"/>
      <c r="I2"/>
      <c r="J2"/>
      <c r="K2"/>
      <c r="L2"/>
    </row>
    <row r="3" spans="1:12" ht="12.75">
      <c r="A3" s="19" t="s">
        <v>85</v>
      </c>
      <c r="B3" s="292" t="s">
        <v>99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2:12" ht="12.75">
      <c r="B4" s="4">
        <v>131</v>
      </c>
      <c r="C4" s="4">
        <v>211</v>
      </c>
      <c r="D4" s="4">
        <v>212</v>
      </c>
      <c r="E4" s="4">
        <v>213</v>
      </c>
      <c r="F4" s="4">
        <v>214</v>
      </c>
      <c r="G4" s="4">
        <v>215</v>
      </c>
      <c r="H4" s="1">
        <v>221</v>
      </c>
      <c r="I4" s="1">
        <v>222</v>
      </c>
      <c r="J4" s="1">
        <v>223</v>
      </c>
      <c r="K4" s="4">
        <v>224</v>
      </c>
      <c r="L4" s="1">
        <v>225</v>
      </c>
    </row>
    <row r="5" spans="1:12" ht="12.75">
      <c r="A5" s="13" t="s">
        <v>109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2.75">
      <c r="A6" s="13" t="s">
        <v>110</v>
      </c>
      <c r="B6" s="34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15" customFormat="1" ht="12.75">
      <c r="A7" s="17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2.75">
      <c r="A8" s="13" t="s">
        <v>111</v>
      </c>
      <c r="B8" s="31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s="15" customFormat="1" ht="12.75">
      <c r="A9" s="17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2.75">
      <c r="A10" s="13" t="s">
        <v>112</v>
      </c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2.75">
      <c r="A11" s="13" t="s">
        <v>113</v>
      </c>
      <c r="B11" s="34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2.75">
      <c r="A12" s="13" t="s">
        <v>114</v>
      </c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s="15" customFormat="1" ht="12.75">
      <c r="A13" s="17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12.75">
      <c r="A14" s="13" t="s">
        <v>115</v>
      </c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12.75">
      <c r="A15" s="13" t="s">
        <v>116</v>
      </c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12.75">
      <c r="A16" s="13" t="s">
        <v>117</v>
      </c>
      <c r="B16" s="34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s="15" customFormat="1" ht="12.75">
      <c r="A17" s="17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2.75">
      <c r="A18" s="14" t="s">
        <v>118</v>
      </c>
      <c r="B18" s="34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12.75">
      <c r="A19" s="14" t="s">
        <v>119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2.75">
      <c r="A20" s="13" t="s">
        <v>120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2:12" ht="12.7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2:12" ht="12.7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2:12" ht="12.7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2:12" ht="12.75">
      <c r="B24" s="34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2:12" ht="12.75"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2:12" ht="12.75"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2:12" ht="12.75"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2:12" ht="12.75"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2:12" ht="12.7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2:12" ht="12.75">
      <c r="B30" s="34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2:12" ht="12.75">
      <c r="B31" s="31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2:12" ht="12.75"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2:12" ht="12.75">
      <c r="B33" s="31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2:12" ht="12.75"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2:12" ht="12.75">
      <c r="B35" s="31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2:12" ht="12.7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2:12" ht="12.7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2:12" ht="12.7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2:12" ht="12.7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2:12" ht="12.7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2:12" ht="12.7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2:12" ht="12.7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2:12" ht="12.7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2:12" ht="12.7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2:12" ht="12.7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2:12" ht="12.7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2:12" ht="12.7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</row>
    <row r="48" spans="2:12" ht="12.7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2:12" ht="12.7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</row>
    <row r="50" spans="2:12" ht="12.7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2:12" ht="12.7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2" spans="2:12" ht="12.7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2:12" ht="12.7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spans="2:12" ht="12.7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spans="2:12" ht="12.7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</row>
    <row r="56" spans="2:12" ht="12.7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spans="2:12" ht="12.7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2:12" ht="12.7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2:12" ht="12.7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2:12" ht="12.7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2:12" ht="12.7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2:12" ht="12.7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2:12" ht="12.7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2:12" ht="12.7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2:12" ht="12.7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2:12" ht="12.7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2:12" ht="12.7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2:12" ht="12.7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2:12" ht="12.7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</row>
    <row r="70" spans="2:12" ht="12.7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spans="2:12" ht="12.7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2:12" ht="12.7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2:12" ht="12.7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2:12" ht="12.7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</row>
    <row r="75" spans="2:12" ht="12.7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</row>
    <row r="76" spans="2:12" ht="12.7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</row>
    <row r="77" spans="2:12" ht="12.7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8" spans="2:12" ht="12.7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</row>
    <row r="79" spans="2:12" ht="12.7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</row>
    <row r="80" spans="2:12" ht="12.7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</row>
    <row r="81" spans="2:12" ht="12.7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</row>
    <row r="82" spans="2:12" ht="12.7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</row>
    <row r="83" spans="2:12" ht="12.75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</row>
    <row r="84" spans="2:12" ht="12.75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</row>
    <row r="85" spans="2:12" ht="12.75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</row>
    <row r="86" spans="2:12" ht="12.75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</row>
    <row r="87" spans="2:12" ht="12.75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</row>
    <row r="88" spans="2:12" ht="12.75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</row>
    <row r="89" spans="2:12" ht="12.75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</row>
    <row r="90" spans="2:12" ht="12.75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</row>
    <row r="91" spans="2:12" ht="12.75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</row>
    <row r="92" spans="2:12" ht="12.75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</row>
    <row r="93" spans="2:12" ht="12.75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</row>
    <row r="94" spans="2:12" ht="12.75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</row>
    <row r="95" spans="2:12" ht="12.75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</row>
    <row r="96" spans="2:12" ht="12.75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</row>
    <row r="97" spans="2:12" ht="12.75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</row>
    <row r="98" spans="2:12" ht="12.7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</row>
    <row r="99" spans="2:12" ht="12.75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</row>
    <row r="100" spans="2:12" ht="12.75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</row>
    <row r="101" spans="2:12" ht="12.75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</row>
    <row r="102" spans="2:12" ht="12.75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2:12" ht="12.75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2:12" ht="12.7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</row>
    <row r="105" spans="2:12" ht="12.7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2:12" ht="12.7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2:12" ht="12.7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2:12" ht="12.7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</row>
    <row r="109" spans="2:12" ht="12.7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</row>
    <row r="110" spans="2:12" ht="12.7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</row>
    <row r="111" spans="2:12" ht="12.75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</row>
    <row r="112" spans="2:12" ht="12.75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</row>
    <row r="113" spans="2:12" ht="12.75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2:12" ht="12.75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2:12" ht="12.7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2:12" ht="12.75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2:12" ht="12.75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2:12" ht="12.75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</row>
    <row r="119" spans="2:12" ht="12.7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</row>
    <row r="120" spans="2:12" ht="12.75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</row>
    <row r="121" spans="2:12" ht="12.75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</row>
    <row r="122" spans="2:12" ht="12.7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</row>
    <row r="123" spans="2:12" ht="12.75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2:12" ht="12.75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</row>
    <row r="125" spans="2:12" ht="12.75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2:12" ht="12.7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2:12" ht="12.7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</row>
    <row r="128" spans="2:12" ht="12.7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</row>
    <row r="129" spans="2:12" ht="12.7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</row>
    <row r="130" spans="2:12" ht="12.7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</row>
    <row r="131" spans="2:12" ht="12.75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2:12" ht="12.7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</row>
    <row r="133" spans="2:12" ht="12.7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</row>
    <row r="134" spans="2:12" ht="12.7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</row>
    <row r="135" spans="2:12" ht="12.7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</row>
    <row r="136" spans="2:12" ht="12.7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</row>
    <row r="137" spans="2:12" ht="12.7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</row>
    <row r="138" spans="2:12" ht="12.75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</row>
    <row r="139" spans="2:12" ht="12.75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</row>
    <row r="140" spans="2:12" ht="12.7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</row>
    <row r="141" spans="2:12" ht="12.7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</row>
    <row r="142" spans="2:12" ht="12.7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</row>
    <row r="143" spans="2:12" ht="12.75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2:12" ht="12.7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</row>
    <row r="145" spans="2:12" ht="12.7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</row>
    <row r="146" spans="2:12" ht="12.75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</row>
    <row r="147" spans="2:12" ht="12.75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</row>
    <row r="148" spans="2:12" ht="12.75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</row>
    <row r="149" spans="2:12" ht="12.75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</row>
    <row r="150" spans="2:12" ht="12.75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</row>
    <row r="151" spans="2:12" ht="12.75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</row>
    <row r="152" spans="2:12" ht="12.75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</row>
    <row r="153" spans="2:12" ht="12.75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</row>
    <row r="154" spans="2:12" ht="12.75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</row>
    <row r="155" spans="2:12" ht="12.75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</row>
    <row r="156" spans="2:12" ht="12.75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</row>
    <row r="157" spans="2:12" ht="12.75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</row>
    <row r="158" spans="2:12" ht="12.75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</row>
    <row r="159" spans="2:12" ht="12.75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</row>
    <row r="160" spans="2:12" ht="12.75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</row>
    <row r="161" spans="2:12" ht="12.7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</row>
    <row r="162" spans="2:12" ht="12.7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</row>
    <row r="163" spans="2:12" ht="12.7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</row>
    <row r="164" spans="2:12" ht="12.7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</row>
    <row r="165" spans="2:12" ht="12.7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</row>
    <row r="166" spans="2:12" ht="12.7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</row>
    <row r="167" spans="2:12" ht="12.75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</row>
    <row r="168" spans="2:12" ht="12.75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</row>
    <row r="169" spans="2:12" ht="12.75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2:12" ht="12.75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</row>
    <row r="171" spans="2:12" ht="12.75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</row>
    <row r="172" spans="2:12" ht="12.75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</row>
    <row r="173" spans="2:12" ht="12.75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</row>
    <row r="174" spans="2:12" ht="12.75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</row>
    <row r="175" spans="2:12" ht="12.75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</row>
    <row r="176" spans="2:12" ht="12.75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</row>
    <row r="177" spans="2:12" ht="12.75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</row>
    <row r="178" spans="2:12" ht="12.75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</row>
    <row r="179" spans="2:12" ht="12.75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</row>
    <row r="180" spans="2:12" ht="12.75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</row>
    <row r="181" spans="2:12" ht="12.75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</row>
    <row r="182" spans="2:12" ht="12.75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</row>
    <row r="183" spans="2:12" ht="12.75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</row>
    <row r="184" spans="2:12" ht="12.75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</row>
    <row r="185" spans="2:12" ht="12.75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</row>
    <row r="186" spans="2:12" ht="12.75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</row>
    <row r="187" spans="2:12" ht="12.75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</row>
    <row r="188" spans="2:12" ht="12.75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</row>
    <row r="189" spans="2:12" ht="12.75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</row>
    <row r="190" spans="2:12" ht="12.75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</row>
    <row r="191" spans="2:12" ht="12.75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</row>
    <row r="192" spans="2:12" ht="12.7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</row>
    <row r="193" spans="2:12" ht="12.75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</row>
    <row r="194" spans="2:12" ht="12.75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</row>
    <row r="195" spans="2:12" ht="12.75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</row>
    <row r="196" spans="2:12" ht="12.75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</row>
    <row r="197" spans="2:12" ht="12.75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</row>
    <row r="198" spans="2:12" ht="12.75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</row>
    <row r="199" spans="2:12" ht="12.75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</row>
    <row r="200" spans="2:12" ht="12.75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</row>
    <row r="201" spans="2:12" ht="12.75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</row>
    <row r="202" spans="2:12" ht="12.75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</row>
    <row r="203" spans="2:12" ht="12.75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</row>
    <row r="204" spans="2:12" ht="12.75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</row>
    <row r="205" spans="2:12" ht="12.75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</row>
    <row r="206" spans="2:12" ht="12.75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</row>
    <row r="207" spans="2:12" ht="12.75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</row>
    <row r="208" spans="2:12" ht="12.75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</row>
    <row r="209" spans="2:12" ht="12.75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</row>
    <row r="210" spans="2:12" ht="12.75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</row>
    <row r="211" spans="2:12" ht="12.75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</row>
    <row r="212" spans="2:12" ht="12.75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</row>
    <row r="213" spans="2:12" ht="12.75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</row>
    <row r="214" spans="2:12" ht="12.75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</row>
    <row r="215" spans="2:12" ht="12.75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</row>
    <row r="216" spans="2:12" ht="12.75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</row>
    <row r="217" spans="2:12" ht="12.75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</row>
    <row r="218" spans="2:12" ht="12.75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</row>
    <row r="219" spans="2:12" ht="12.75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</row>
    <row r="220" spans="2:12" ht="12.75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</row>
    <row r="221" spans="2:12" ht="12.75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</row>
    <row r="222" spans="2:12" ht="12.75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</row>
    <row r="223" spans="2:12" ht="12.75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</row>
    <row r="224" spans="2:12" ht="12.75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</row>
    <row r="225" spans="2:12" ht="12.75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</row>
    <row r="226" spans="2:12" ht="12.75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</row>
    <row r="227" spans="2:12" ht="12.75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</row>
    <row r="228" spans="2:12" ht="12.75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</row>
    <row r="229" spans="2:12" ht="12.75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</row>
    <row r="230" spans="2:12" ht="12.75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</row>
    <row r="231" spans="2:12" ht="12.75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</row>
    <row r="232" spans="2:12" ht="12.75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</row>
    <row r="233" spans="2:12" ht="12.75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</row>
    <row r="234" spans="2:12" ht="12.75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</row>
    <row r="235" spans="2:12" ht="12.75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</row>
    <row r="236" spans="2:12" ht="12.75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</row>
    <row r="237" spans="2:12" ht="12.75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</row>
    <row r="238" spans="2:12" ht="12.75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</row>
    <row r="239" spans="2:12" ht="12.75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</row>
    <row r="240" spans="2:12" ht="12.75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</row>
    <row r="241" spans="2:12" ht="12.75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</row>
    <row r="242" spans="2:12" ht="12.75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</row>
    <row r="243" spans="2:12" ht="12.75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</row>
    <row r="244" spans="2:12" ht="12.75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</row>
    <row r="245" spans="2:12" ht="12.75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</row>
    <row r="246" spans="2:12" ht="12.75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</row>
    <row r="247" spans="2:12" ht="12.75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</row>
    <row r="248" spans="2:12" ht="12.75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</row>
    <row r="249" spans="2:12" ht="12.75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</row>
    <row r="250" spans="2:12" ht="12.75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</row>
    <row r="251" spans="2:12" ht="12.75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</row>
    <row r="252" spans="2:12" ht="12.75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</row>
    <row r="253" spans="2:12" ht="12.75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</row>
    <row r="254" spans="2:12" ht="12.75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</row>
    <row r="255" spans="2:12" ht="12.75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</row>
    <row r="256" spans="2:12" ht="12.75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</row>
    <row r="257" spans="2:12" ht="12.75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</row>
    <row r="258" spans="2:12" ht="12.75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</row>
    <row r="259" spans="2:12" ht="12.75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</row>
    <row r="260" spans="2:12" ht="12.75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</row>
    <row r="261" spans="2:12" ht="12.75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</row>
    <row r="262" spans="2:12" ht="12.75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</row>
    <row r="263" spans="2:12" ht="12.75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</row>
    <row r="264" spans="2:12" ht="12.75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</row>
    <row r="265" spans="2:12" ht="12.75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</row>
    <row r="266" spans="2:12" ht="12.75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</row>
    <row r="267" spans="2:12" ht="12.75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</row>
    <row r="268" spans="2:12" ht="12.75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</row>
    <row r="269" spans="2:12" ht="12.75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</row>
    <row r="270" spans="2:12" ht="12.75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</row>
    <row r="271" spans="2:12" ht="12.75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</row>
    <row r="272" spans="2:12" ht="12.75"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</row>
    <row r="273" spans="2:12" ht="12.75"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</row>
    <row r="274" spans="2:12" ht="12.75"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</row>
    <row r="275" spans="2:12" ht="12.75"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</row>
    <row r="276" spans="2:12" ht="12.75"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</row>
    <row r="277" spans="2:12" ht="12.75"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</row>
    <row r="278" spans="2:12" ht="12.75"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</row>
    <row r="279" spans="2:12" ht="12.75"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</row>
    <row r="280" spans="2:12" ht="12.75"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</row>
    <row r="281" spans="2:12" ht="12.75"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</row>
    <row r="282" spans="2:12" ht="12.75"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</row>
    <row r="283" spans="2:12" ht="12.75"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</row>
    <row r="284" spans="2:12" ht="12.75"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</row>
    <row r="285" spans="2:12" ht="12.75"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</row>
    <row r="286" spans="2:12" ht="12.75"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</row>
    <row r="287" spans="2:12" ht="12.75"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</row>
    <row r="288" spans="2:12" ht="12.75"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</row>
    <row r="289" spans="2:12" ht="12.75"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</row>
    <row r="290" spans="2:12" ht="12.75"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</row>
    <row r="291" spans="2:12" ht="12.75"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</row>
    <row r="292" spans="2:12" ht="12.75"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</row>
    <row r="293" spans="2:12" ht="12.75"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</row>
    <row r="294" spans="2:12" ht="12.75"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</row>
    <row r="295" spans="2:12" ht="12.75"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</row>
    <row r="296" spans="2:12" ht="12.75"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</row>
    <row r="297" spans="2:12" ht="12.75"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</row>
    <row r="298" spans="2:12" ht="12.75"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</row>
    <row r="299" spans="2:12" ht="12.75"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</row>
    <row r="300" spans="2:12" ht="12.75"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</row>
  </sheetData>
  <mergeCells count="2">
    <mergeCell ref="A1:L1"/>
    <mergeCell ref="B3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69"/>
  <sheetViews>
    <sheetView workbookViewId="0" topLeftCell="A1">
      <selection activeCell="O3" sqref="O3"/>
    </sheetView>
  </sheetViews>
  <sheetFormatPr defaultColWidth="9.140625" defaultRowHeight="12.75"/>
  <cols>
    <col min="1" max="1" width="22.28125" style="0" bestFit="1" customWidth="1"/>
    <col min="2" max="12" width="4.00390625" style="29" bestFit="1" customWidth="1"/>
  </cols>
  <sheetData>
    <row r="1" spans="1:12" ht="15.75">
      <c r="A1" s="293" t="s">
        <v>169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2:12" ht="12.75">
      <c r="B2"/>
      <c r="C2"/>
      <c r="D2"/>
      <c r="E2"/>
      <c r="F2"/>
      <c r="G2"/>
      <c r="H2"/>
      <c r="I2"/>
      <c r="J2"/>
      <c r="K2"/>
      <c r="L2"/>
    </row>
    <row r="3" spans="1:12" ht="12.75">
      <c r="A3" s="19" t="s">
        <v>85</v>
      </c>
      <c r="B3" s="292" t="s">
        <v>99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2:12" ht="12.75">
      <c r="B4" s="4">
        <v>131</v>
      </c>
      <c r="C4" s="4">
        <v>211</v>
      </c>
      <c r="D4" s="4">
        <v>212</v>
      </c>
      <c r="E4" s="4">
        <v>213</v>
      </c>
      <c r="F4" s="4">
        <v>214</v>
      </c>
      <c r="G4" s="4">
        <v>215</v>
      </c>
      <c r="H4" s="1">
        <v>221</v>
      </c>
      <c r="I4" s="1">
        <v>222</v>
      </c>
      <c r="J4" s="1">
        <v>223</v>
      </c>
      <c r="K4" s="4">
        <v>224</v>
      </c>
      <c r="L4" s="1">
        <v>225</v>
      </c>
    </row>
    <row r="5" spans="1:12" ht="12.75">
      <c r="A5" s="13" t="s">
        <v>132</v>
      </c>
      <c r="B5" s="34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s="15" customFormat="1" ht="12.75">
      <c r="A6" s="17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2.75">
      <c r="A7" s="13" t="s">
        <v>133</v>
      </c>
      <c r="B7" s="57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2:12" ht="12.75">
      <c r="B8" s="31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2:12" ht="12.75">
      <c r="B9" s="31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2:12" ht="12.75">
      <c r="B10" s="31"/>
      <c r="C10" s="30"/>
      <c r="D10" s="30"/>
      <c r="E10" s="30"/>
      <c r="F10" s="30"/>
      <c r="G10" s="32"/>
      <c r="H10" s="30"/>
      <c r="I10" s="30"/>
      <c r="J10" s="30"/>
      <c r="K10" s="30"/>
      <c r="L10" s="30"/>
    </row>
    <row r="11" spans="2:14" ht="12.75">
      <c r="B11" s="34"/>
      <c r="C11" s="30"/>
      <c r="D11" s="30"/>
      <c r="E11" s="30"/>
      <c r="F11" s="30"/>
      <c r="G11" s="30"/>
      <c r="H11" s="30"/>
      <c r="I11" s="30"/>
      <c r="J11" s="30"/>
      <c r="K11" s="30"/>
      <c r="L11" s="30"/>
      <c r="N11" t="s">
        <v>134</v>
      </c>
    </row>
    <row r="12" spans="2:14" ht="12.75">
      <c r="B12" s="57"/>
      <c r="C12" s="30"/>
      <c r="D12" s="30"/>
      <c r="E12" s="30"/>
      <c r="F12" s="30"/>
      <c r="G12" s="30"/>
      <c r="H12" s="30"/>
      <c r="I12" s="30"/>
      <c r="J12" s="30"/>
      <c r="K12" s="30"/>
      <c r="L12" s="30"/>
      <c r="N12" t="s">
        <v>135</v>
      </c>
    </row>
    <row r="13" spans="2:12" ht="12.75"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2:12" ht="12.75"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2:12" ht="12.75"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2:12" ht="12.75"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2:12" ht="12.75"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2:12" ht="12.7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2:12" ht="12.75">
      <c r="B19" s="34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2:12" ht="12.7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2:12" ht="12.75">
      <c r="B21" s="34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2:12" ht="12.75">
      <c r="B22" s="34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2:12" ht="12.75">
      <c r="B23" s="34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2:12" ht="12.7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2:12" ht="12.7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2:12" ht="12.7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2:12" ht="12.7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2:12" ht="12.75">
      <c r="B28" s="34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2:12" ht="12.7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2:12" ht="12.75">
      <c r="B30" s="34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2:12" ht="12.75">
      <c r="B31" s="34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2:12" ht="12.7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2:12" ht="12.7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2:12" ht="12.7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2:12" ht="12.7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2:12" ht="12.7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2:12" ht="12.7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2:12" ht="12.75">
      <c r="B38" s="34"/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2:12" ht="12.7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2:12" ht="12.75">
      <c r="B40" s="34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2:12" ht="12.75">
      <c r="B41" s="34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2:12" ht="12.75">
      <c r="B42" s="34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2:12" ht="12.75">
      <c r="B43" s="34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2:12" ht="12.7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2:12" ht="12.7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2:12" ht="12.7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2:12" ht="12.7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</row>
    <row r="48" spans="2:12" ht="12.7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2:12" ht="12.7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</row>
    <row r="50" spans="2:12" ht="12.7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2:12" ht="12.7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2" spans="2:12" ht="12.7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2:12" ht="12.7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spans="2:12" ht="12.7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spans="2:12" ht="12.7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</row>
    <row r="56" spans="2:12" ht="12.7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spans="2:12" ht="12.7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2:12" ht="12.7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2:12" ht="12.7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2:12" ht="12.7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2:12" ht="12.7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2:12" ht="12.7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2:12" ht="12.7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2:12" ht="12.7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2:12" ht="12.7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2:12" ht="12.7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2:12" ht="12.7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2:12" ht="12.7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2:12" ht="12.7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</row>
    <row r="70" spans="2:12" ht="12.7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spans="2:12" ht="12.7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2:12" ht="12.7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2:12" ht="12.7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2:12" ht="12.7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</row>
    <row r="75" spans="2:12" ht="12.7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</row>
    <row r="76" spans="2:12" ht="12.7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</row>
    <row r="77" spans="2:12" ht="12.7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8" spans="2:12" ht="12.7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</row>
    <row r="79" spans="2:12" ht="12.7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</row>
    <row r="80" spans="2:12" ht="12.7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</row>
    <row r="81" spans="2:12" ht="12.7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</row>
    <row r="82" spans="2:12" ht="12.7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</row>
    <row r="83" spans="2:12" ht="12.75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</row>
    <row r="84" spans="2:12" ht="12.75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</row>
    <row r="85" spans="2:12" ht="12.75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</row>
    <row r="86" spans="2:12" ht="12.75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</row>
    <row r="87" spans="2:12" ht="12.75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</row>
    <row r="88" spans="2:12" ht="12.75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</row>
    <row r="89" spans="2:12" ht="12.75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</row>
    <row r="90" spans="2:12" ht="12.75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</row>
    <row r="91" spans="2:12" ht="12.75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</row>
    <row r="92" spans="2:12" ht="12.75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</row>
    <row r="93" spans="2:12" ht="12.75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</row>
    <row r="94" spans="2:12" ht="12.75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</row>
    <row r="95" spans="2:12" ht="12.75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</row>
    <row r="96" spans="2:12" ht="12.75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</row>
    <row r="97" spans="2:12" ht="12.75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</row>
    <row r="98" spans="2:12" ht="12.7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</row>
    <row r="99" spans="2:12" ht="12.75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</row>
    <row r="100" spans="2:12" ht="12.75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</row>
    <row r="101" spans="2:12" ht="12.75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</row>
    <row r="102" spans="2:12" ht="12.75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2:12" ht="12.75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2:12" ht="12.7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</row>
    <row r="105" spans="2:12" ht="12.7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2:12" ht="12.7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2:12" ht="12.7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2:12" ht="12.7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</row>
    <row r="109" spans="2:12" ht="12.7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</row>
    <row r="110" spans="2:12" ht="12.7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</row>
    <row r="111" spans="2:12" ht="12.75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</row>
    <row r="112" spans="2:12" ht="12.75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</row>
    <row r="113" spans="2:12" ht="12.75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2:12" ht="12.75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2:12" ht="12.7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2:12" ht="12.75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2:12" ht="12.75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2:12" ht="12.75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</row>
    <row r="119" spans="2:12" ht="12.7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</row>
    <row r="120" spans="2:12" ht="12.75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</row>
    <row r="121" spans="2:12" ht="12.75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</row>
    <row r="122" spans="2:12" ht="12.7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</row>
    <row r="123" spans="2:12" ht="12.75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2:12" ht="12.75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</row>
    <row r="125" spans="2:12" ht="12.75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2:12" ht="12.7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2:12" ht="12.7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</row>
    <row r="128" spans="2:12" ht="12.7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</row>
    <row r="129" spans="2:12" ht="12.7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</row>
    <row r="130" spans="2:12" ht="12.7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</row>
    <row r="131" spans="2:12" ht="12.75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2:12" ht="12.7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</row>
    <row r="133" spans="2:12" ht="12.7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</row>
    <row r="134" spans="2:12" ht="12.7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</row>
    <row r="135" spans="2:12" ht="12.7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</row>
    <row r="136" spans="2:12" ht="12.7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</row>
    <row r="137" spans="2:12" ht="12.7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</row>
    <row r="138" spans="2:12" ht="12.75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</row>
    <row r="139" spans="2:12" ht="12.75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</row>
    <row r="140" spans="2:12" ht="12.7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</row>
    <row r="141" spans="2:12" ht="12.7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</row>
    <row r="142" spans="2:12" ht="12.7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</row>
    <row r="143" spans="2:12" ht="12.75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2:12" ht="12.7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</row>
    <row r="145" spans="2:12" ht="12.7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</row>
    <row r="146" spans="2:12" ht="12.75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</row>
    <row r="147" spans="2:12" ht="12.75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</row>
    <row r="148" spans="2:12" ht="12.75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</row>
    <row r="149" spans="2:12" ht="12.75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</row>
    <row r="150" spans="2:12" ht="12.75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</row>
    <row r="151" spans="2:12" ht="12.75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</row>
    <row r="152" spans="2:12" ht="12.75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</row>
    <row r="153" spans="2:12" ht="12.75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</row>
    <row r="154" spans="2:12" ht="12.75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</row>
    <row r="155" spans="2:12" ht="12.75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</row>
    <row r="156" spans="2:12" ht="12.75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</row>
    <row r="157" spans="2:12" ht="12.75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</row>
    <row r="158" spans="2:12" ht="12.75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</row>
    <row r="159" spans="2:12" ht="12.75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</row>
    <row r="160" spans="2:12" ht="12.75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</row>
    <row r="161" spans="2:12" ht="12.7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</row>
    <row r="162" spans="2:12" ht="12.7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</row>
    <row r="163" spans="2:12" ht="12.7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</row>
    <row r="164" spans="2:12" ht="12.7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</row>
    <row r="165" spans="2:12" ht="12.7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</row>
    <row r="166" spans="2:12" ht="12.7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</row>
    <row r="167" spans="2:12" ht="12.75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</row>
    <row r="168" spans="2:12" ht="12.75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</row>
    <row r="169" spans="2:12" ht="12.75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2:12" ht="12.75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</row>
    <row r="171" spans="2:12" ht="12.75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</row>
    <row r="172" spans="2:12" ht="12.75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</row>
    <row r="173" spans="2:12" ht="12.75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</row>
    <row r="174" spans="2:12" ht="12.75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</row>
    <row r="175" spans="2:12" ht="12.75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</row>
    <row r="176" spans="2:12" ht="12.75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</row>
    <row r="177" spans="2:12" ht="12.75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</row>
    <row r="178" spans="2:12" ht="12.75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</row>
    <row r="179" spans="2:12" ht="12.75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</row>
    <row r="180" spans="2:12" ht="12.75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</row>
    <row r="181" spans="2:12" ht="12.75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</row>
    <row r="182" spans="2:12" ht="12.75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</row>
    <row r="183" spans="2:12" ht="12.75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</row>
    <row r="184" spans="2:12" ht="12.75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</row>
    <row r="185" spans="2:12" ht="12.75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</row>
    <row r="186" spans="2:12" ht="12.75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</row>
    <row r="187" spans="2:12" ht="12.75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</row>
    <row r="188" spans="2:12" ht="12.75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</row>
    <row r="189" spans="2:12" ht="12.75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</row>
    <row r="190" spans="2:12" ht="12.75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</row>
    <row r="191" spans="2:12" ht="12.75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</row>
    <row r="192" spans="2:12" ht="12.7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</row>
    <row r="193" spans="2:12" ht="12.75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</row>
    <row r="194" spans="2:12" ht="12.75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</row>
    <row r="195" spans="2:12" ht="12.75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</row>
    <row r="196" spans="2:12" ht="12.75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</row>
    <row r="197" spans="2:12" ht="12.75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</row>
    <row r="198" spans="2:12" ht="12.75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</row>
    <row r="199" spans="2:12" ht="12.75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</row>
    <row r="200" spans="2:12" ht="12.75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</row>
    <row r="201" spans="2:12" ht="12.75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</row>
    <row r="202" spans="2:12" ht="12.75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</row>
    <row r="203" spans="2:12" ht="12.75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</row>
    <row r="204" spans="2:12" ht="12.75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</row>
    <row r="205" spans="2:12" ht="12.75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</row>
    <row r="206" spans="2:12" ht="12.75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</row>
    <row r="207" spans="2:12" ht="12.75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</row>
    <row r="208" spans="2:12" ht="12.75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</row>
    <row r="209" spans="2:12" ht="12.75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</row>
    <row r="210" spans="2:12" ht="12.75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</row>
    <row r="211" spans="2:12" ht="12.75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</row>
    <row r="212" spans="2:12" ht="12.75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</row>
    <row r="213" spans="2:12" ht="12.75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</row>
    <row r="214" spans="2:12" ht="12.75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</row>
    <row r="215" spans="2:12" ht="12.75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</row>
    <row r="216" spans="2:12" ht="12.75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</row>
    <row r="217" spans="2:12" ht="12.75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</row>
    <row r="218" spans="2:12" ht="12.75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</row>
    <row r="219" spans="2:12" ht="12.75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</row>
    <row r="220" spans="2:12" ht="12.75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</row>
    <row r="221" spans="2:12" ht="12.75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</row>
    <row r="222" spans="2:12" ht="12.75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</row>
    <row r="223" spans="2:12" ht="12.75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</row>
    <row r="224" spans="2:12" ht="12.75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</row>
    <row r="225" spans="2:12" ht="12.75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</row>
    <row r="226" spans="2:12" ht="12.75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</row>
    <row r="227" spans="2:12" ht="12.75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</row>
    <row r="228" spans="2:12" ht="12.75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</row>
    <row r="229" spans="2:12" ht="12.75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</row>
    <row r="230" spans="2:12" ht="12.75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</row>
    <row r="231" spans="2:12" ht="12.75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</row>
    <row r="232" spans="2:12" ht="12.75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</row>
    <row r="233" spans="2:12" ht="12.75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</row>
    <row r="234" spans="2:12" ht="12.75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</row>
    <row r="235" spans="2:12" ht="12.75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</row>
    <row r="236" spans="2:12" ht="12.75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</row>
    <row r="237" spans="2:12" ht="12.75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</row>
    <row r="238" spans="2:12" ht="12.75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</row>
    <row r="239" spans="2:12" ht="12.75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</row>
    <row r="240" spans="2:12" ht="12.75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</row>
    <row r="241" spans="2:12" ht="12.75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</row>
    <row r="242" spans="2:12" ht="12.75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</row>
    <row r="243" spans="2:12" ht="12.75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</row>
    <row r="244" spans="2:12" ht="12.75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</row>
    <row r="245" spans="2:12" ht="12.75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</row>
    <row r="246" spans="2:12" ht="12.75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</row>
    <row r="247" spans="2:12" ht="12.75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</row>
    <row r="248" spans="2:12" ht="12.75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</row>
    <row r="249" spans="2:12" ht="12.75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</row>
    <row r="250" spans="2:12" ht="12.75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</row>
    <row r="251" spans="2:12" ht="12.75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</row>
    <row r="252" spans="2:12" ht="12.75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</row>
    <row r="253" spans="2:12" ht="12.75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</row>
    <row r="254" spans="2:12" ht="12.75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</row>
    <row r="255" spans="2:12" ht="12.75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</row>
    <row r="256" spans="2:12" ht="12.75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</row>
    <row r="257" spans="2:12" ht="12.75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</row>
    <row r="258" spans="2:12" ht="12.75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</row>
    <row r="259" spans="2:12" ht="12.75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</row>
    <row r="260" spans="2:12" ht="12.75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</row>
    <row r="261" spans="2:12" ht="12.75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</row>
    <row r="262" spans="2:12" ht="12.75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</row>
    <row r="263" spans="2:12" ht="12.75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</row>
    <row r="264" spans="2:12" ht="12.75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</row>
    <row r="265" spans="2:12" ht="12.75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</row>
    <row r="266" spans="2:12" ht="12.75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</row>
    <row r="267" spans="2:12" ht="12.75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</row>
    <row r="268" spans="2:12" ht="12.75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</row>
    <row r="269" spans="2:12" ht="12.75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</row>
  </sheetData>
  <mergeCells count="2">
    <mergeCell ref="B3:L3"/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07"/>
  <sheetViews>
    <sheetView zoomScaleSheetLayoutView="100" workbookViewId="0" topLeftCell="A1">
      <selection activeCell="M11" sqref="M11"/>
    </sheetView>
  </sheetViews>
  <sheetFormatPr defaultColWidth="9.140625" defaultRowHeight="12.75"/>
  <cols>
    <col min="1" max="1" width="30.7109375" style="4" customWidth="1"/>
    <col min="2" max="12" width="4.00390625" style="39" bestFit="1" customWidth="1"/>
    <col min="13" max="16384" width="9.140625" style="4" customWidth="1"/>
  </cols>
  <sheetData>
    <row r="1" spans="1:18" ht="41.25" customHeight="1">
      <c r="A1" s="293" t="s">
        <v>170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N1" s="296" t="s">
        <v>254</v>
      </c>
      <c r="O1" s="296"/>
      <c r="P1" s="296"/>
      <c r="Q1" s="296"/>
      <c r="R1" s="296"/>
    </row>
    <row r="2" spans="2:12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19" t="s">
        <v>85</v>
      </c>
      <c r="B3" s="292" t="s">
        <v>99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1:12" ht="12.75">
      <c r="A4"/>
      <c r="B4" s="4">
        <v>131</v>
      </c>
      <c r="C4" s="4">
        <v>211</v>
      </c>
      <c r="D4" s="4">
        <v>212</v>
      </c>
      <c r="E4" s="4">
        <v>213</v>
      </c>
      <c r="F4" s="4">
        <v>214</v>
      </c>
      <c r="G4" s="4">
        <v>215</v>
      </c>
      <c r="H4" s="1">
        <v>221</v>
      </c>
      <c r="I4" s="1">
        <v>222</v>
      </c>
      <c r="J4" s="1">
        <v>223</v>
      </c>
      <c r="K4" s="4">
        <v>224</v>
      </c>
      <c r="L4" s="1">
        <v>225</v>
      </c>
    </row>
    <row r="5" spans="1:12" ht="12.75">
      <c r="A5" s="13" t="s">
        <v>136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s="18" customFormat="1" ht="12.75">
      <c r="A6" s="48" t="s">
        <v>179</v>
      </c>
      <c r="B6" s="35"/>
      <c r="C6" s="58"/>
      <c r="D6" s="58"/>
      <c r="E6" s="58"/>
      <c r="F6" s="58"/>
      <c r="G6" s="58"/>
      <c r="H6" s="60"/>
      <c r="I6" s="35"/>
      <c r="J6" s="60"/>
      <c r="K6" s="58"/>
      <c r="L6" s="58"/>
    </row>
    <row r="7" spans="1:12" ht="12.75">
      <c r="A7" s="13" t="s">
        <v>121</v>
      </c>
      <c r="B7" s="55"/>
      <c r="C7" s="34"/>
      <c r="D7" s="34"/>
      <c r="E7" s="34"/>
      <c r="F7" s="34"/>
      <c r="G7" s="34"/>
      <c r="H7" s="34" t="s">
        <v>215</v>
      </c>
      <c r="I7" s="55"/>
      <c r="J7" s="34"/>
      <c r="K7" s="34"/>
      <c r="L7" s="34"/>
    </row>
    <row r="8" spans="1:12" ht="12.75">
      <c r="A8" s="13" t="s">
        <v>180</v>
      </c>
      <c r="B8" s="55"/>
      <c r="C8" s="34"/>
      <c r="D8" s="34"/>
      <c r="E8" s="34"/>
      <c r="F8" s="34"/>
      <c r="G8" s="34"/>
      <c r="H8" s="34" t="s">
        <v>215</v>
      </c>
      <c r="I8" s="55"/>
      <c r="J8" s="34"/>
      <c r="K8" s="34"/>
      <c r="L8" s="34"/>
    </row>
    <row r="9" spans="1:12" s="18" customFormat="1" ht="12.75">
      <c r="A9" s="48" t="s">
        <v>181</v>
      </c>
      <c r="B9" s="35"/>
      <c r="C9" s="58"/>
      <c r="D9" s="58"/>
      <c r="E9" s="58"/>
      <c r="F9" s="58"/>
      <c r="G9" s="58"/>
      <c r="H9" s="60"/>
      <c r="I9" s="35"/>
      <c r="J9" s="60"/>
      <c r="K9" s="58"/>
      <c r="L9" s="58"/>
    </row>
    <row r="10" spans="1:12" s="18" customFormat="1" ht="12.75">
      <c r="A10" s="48" t="s">
        <v>182</v>
      </c>
      <c r="B10" s="35"/>
      <c r="C10" s="58"/>
      <c r="D10" s="58"/>
      <c r="E10" s="58"/>
      <c r="F10" s="58"/>
      <c r="G10" s="58"/>
      <c r="H10" s="60"/>
      <c r="I10" s="35"/>
      <c r="J10" s="60"/>
      <c r="K10" s="58"/>
      <c r="L10" s="58"/>
    </row>
    <row r="11" spans="1:12" s="18" customFormat="1" ht="25.5">
      <c r="A11" s="48" t="s">
        <v>183</v>
      </c>
      <c r="B11" s="35"/>
      <c r="C11" s="58"/>
      <c r="D11" s="58"/>
      <c r="E11" s="58"/>
      <c r="F11" s="58"/>
      <c r="G11" s="58"/>
      <c r="H11" s="60"/>
      <c r="I11" s="35"/>
      <c r="J11" s="60"/>
      <c r="K11" s="58"/>
      <c r="L11" s="58"/>
    </row>
    <row r="12" spans="1:12" ht="12.75">
      <c r="A12" s="13" t="s">
        <v>138</v>
      </c>
      <c r="B12" s="55"/>
      <c r="C12" s="34"/>
      <c r="D12" s="34"/>
      <c r="E12" s="34"/>
      <c r="F12" s="34"/>
      <c r="G12" s="34"/>
      <c r="H12" s="34"/>
      <c r="I12" s="55"/>
      <c r="J12" s="34"/>
      <c r="K12" s="34"/>
      <c r="L12" s="34"/>
    </row>
    <row r="13" spans="1:14" s="18" customFormat="1" ht="12.75">
      <c r="A13" s="17"/>
      <c r="B13" s="35"/>
      <c r="C13" s="58"/>
      <c r="D13" s="58"/>
      <c r="E13" s="58"/>
      <c r="F13" s="58"/>
      <c r="G13" s="58"/>
      <c r="H13" s="58"/>
      <c r="I13" s="35"/>
      <c r="J13" s="58"/>
      <c r="K13" s="58"/>
      <c r="L13" s="58"/>
      <c r="N13" s="15"/>
    </row>
    <row r="14" spans="1:12" ht="12.75">
      <c r="A14" s="13" t="s">
        <v>269</v>
      </c>
      <c r="B14" s="55"/>
      <c r="C14" s="34"/>
      <c r="D14" s="34"/>
      <c r="E14" s="34"/>
      <c r="F14" s="34"/>
      <c r="G14" s="34"/>
      <c r="H14" s="34"/>
      <c r="I14" s="55"/>
      <c r="J14" s="34"/>
      <c r="K14" s="34"/>
      <c r="L14" s="34"/>
    </row>
    <row r="15" spans="1:12" ht="12.75">
      <c r="A15" s="49" t="s">
        <v>214</v>
      </c>
      <c r="B15" s="55"/>
      <c r="C15" s="34"/>
      <c r="D15" s="34"/>
      <c r="E15" s="34"/>
      <c r="F15" s="34"/>
      <c r="G15" s="34"/>
      <c r="H15" s="61"/>
      <c r="I15" s="55"/>
      <c r="J15" s="61"/>
      <c r="K15" s="34"/>
      <c r="L15" s="34"/>
    </row>
    <row r="16" spans="1:12" s="18" customFormat="1" ht="12.75">
      <c r="A16" s="49" t="s">
        <v>213</v>
      </c>
      <c r="B16" s="35"/>
      <c r="C16" s="58"/>
      <c r="D16" s="58"/>
      <c r="E16" s="58"/>
      <c r="F16" s="58"/>
      <c r="G16" s="58"/>
      <c r="H16" s="60"/>
      <c r="I16" s="35"/>
      <c r="J16" s="60"/>
      <c r="K16" s="58"/>
      <c r="L16" s="58"/>
    </row>
    <row r="17" spans="1:12" ht="12.75">
      <c r="A17" s="13" t="s">
        <v>122</v>
      </c>
      <c r="B17" s="55"/>
      <c r="C17" s="34"/>
      <c r="D17" s="34"/>
      <c r="E17" s="34"/>
      <c r="F17" s="34"/>
      <c r="G17" s="34"/>
      <c r="H17" s="34"/>
      <c r="I17" s="55"/>
      <c r="J17" s="34"/>
      <c r="K17" s="34"/>
      <c r="L17" s="34"/>
    </row>
    <row r="18" spans="1:12" ht="12.75">
      <c r="A18" s="13" t="s">
        <v>123</v>
      </c>
      <c r="B18" s="55"/>
      <c r="C18" s="34"/>
      <c r="D18" s="34"/>
      <c r="E18" s="34"/>
      <c r="F18" s="34"/>
      <c r="G18" s="34"/>
      <c r="H18" s="34"/>
      <c r="I18" s="55"/>
      <c r="J18" s="34"/>
      <c r="K18" s="34"/>
      <c r="L18" s="34"/>
    </row>
    <row r="19" spans="1:12" ht="12.75">
      <c r="A19" s="13" t="s">
        <v>140</v>
      </c>
      <c r="B19" s="55"/>
      <c r="C19" s="34"/>
      <c r="D19" s="34"/>
      <c r="E19" s="34"/>
      <c r="F19" s="34"/>
      <c r="G19" s="34"/>
      <c r="H19" s="34"/>
      <c r="I19" s="55"/>
      <c r="J19" s="34"/>
      <c r="K19" s="34"/>
      <c r="L19" s="34"/>
    </row>
    <row r="20" spans="1:12" s="18" customFormat="1" ht="12.75">
      <c r="A20" s="17"/>
      <c r="B20" s="35"/>
      <c r="C20" s="58"/>
      <c r="D20" s="58"/>
      <c r="E20" s="58"/>
      <c r="F20" s="58"/>
      <c r="G20" s="58"/>
      <c r="H20" s="58"/>
      <c r="I20" s="35"/>
      <c r="J20" s="58"/>
      <c r="K20" s="58"/>
      <c r="L20" s="58"/>
    </row>
    <row r="21" spans="1:12" ht="12.75">
      <c r="A21" s="13" t="s">
        <v>124</v>
      </c>
      <c r="B21" s="35"/>
      <c r="C21" s="34"/>
      <c r="D21" s="34"/>
      <c r="E21" s="34"/>
      <c r="F21" s="34"/>
      <c r="G21" s="34"/>
      <c r="H21" s="34"/>
      <c r="I21" s="35"/>
      <c r="J21" s="34"/>
      <c r="K21" s="34"/>
      <c r="L21" s="34"/>
    </row>
    <row r="22" spans="1:12" s="18" customFormat="1" ht="12.75">
      <c r="A22" s="17"/>
      <c r="B22" s="35"/>
      <c r="C22" s="58"/>
      <c r="D22" s="58"/>
      <c r="E22" s="58"/>
      <c r="F22" s="58"/>
      <c r="G22" s="58"/>
      <c r="H22" s="58"/>
      <c r="I22" s="35"/>
      <c r="J22" s="58"/>
      <c r="K22" s="58"/>
      <c r="L22" s="58"/>
    </row>
    <row r="23" spans="1:12" ht="12.75">
      <c r="A23" s="13" t="s">
        <v>125</v>
      </c>
      <c r="B23" s="55"/>
      <c r="C23" s="34"/>
      <c r="D23" s="34"/>
      <c r="E23" s="34"/>
      <c r="F23" s="34"/>
      <c r="G23" s="34"/>
      <c r="H23" s="34"/>
      <c r="I23" s="55"/>
      <c r="J23" s="34"/>
      <c r="K23" s="34"/>
      <c r="L23" s="34"/>
    </row>
    <row r="24" spans="1:12" s="18" customFormat="1" ht="12.75">
      <c r="A24" s="17"/>
      <c r="B24" s="35"/>
      <c r="C24" s="58"/>
      <c r="D24" s="58"/>
      <c r="E24" s="58"/>
      <c r="F24" s="58"/>
      <c r="G24" s="58"/>
      <c r="H24" s="58"/>
      <c r="I24" s="35"/>
      <c r="J24" s="58"/>
      <c r="K24" s="58"/>
      <c r="L24" s="58"/>
    </row>
    <row r="25" spans="1:12" ht="12.75">
      <c r="A25" s="14" t="s">
        <v>142</v>
      </c>
      <c r="B25" s="35"/>
      <c r="C25" s="34"/>
      <c r="D25" s="34"/>
      <c r="E25" s="34"/>
      <c r="F25" s="34"/>
      <c r="G25" s="34"/>
      <c r="H25" s="34"/>
      <c r="I25" s="35"/>
      <c r="J25" s="34"/>
      <c r="K25" s="34"/>
      <c r="L25" s="34"/>
    </row>
    <row r="26" spans="2:12" ht="12.75"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2:12" ht="12.75">
      <c r="B27" s="35"/>
      <c r="C27" s="36"/>
      <c r="D27" s="36"/>
      <c r="E27" s="36"/>
      <c r="F27" s="34"/>
      <c r="G27" s="34"/>
      <c r="H27" s="34"/>
      <c r="I27" s="34"/>
      <c r="J27" s="34"/>
      <c r="K27" s="34"/>
      <c r="L27" s="34"/>
    </row>
    <row r="28" spans="2:12" ht="12.75">
      <c r="B28" s="35"/>
      <c r="C28" s="34"/>
      <c r="D28" s="34"/>
      <c r="E28" s="34"/>
      <c r="F28" s="34"/>
      <c r="G28" s="34"/>
      <c r="H28" s="34"/>
      <c r="I28" s="35"/>
      <c r="J28" s="34"/>
      <c r="K28" s="34"/>
      <c r="L28" s="34"/>
    </row>
    <row r="29" spans="2:13" ht="12.75">
      <c r="B29" s="35"/>
      <c r="C29" s="34"/>
      <c r="D29" s="34"/>
      <c r="E29" s="34"/>
      <c r="F29" s="34"/>
      <c r="G29" s="34"/>
      <c r="H29" s="34"/>
      <c r="I29" s="55"/>
      <c r="J29" s="34"/>
      <c r="K29" s="34"/>
      <c r="L29" s="34"/>
      <c r="M29" s="4" t="s">
        <v>137</v>
      </c>
    </row>
    <row r="30" spans="2:13" ht="12.75">
      <c r="B30" s="35"/>
      <c r="C30" s="34"/>
      <c r="D30" s="34"/>
      <c r="E30" s="34"/>
      <c r="F30" s="34"/>
      <c r="G30" s="34"/>
      <c r="H30" s="34"/>
      <c r="I30" s="55"/>
      <c r="J30" s="34"/>
      <c r="K30" s="34"/>
      <c r="L30" s="34"/>
      <c r="M30" s="4" t="s">
        <v>139</v>
      </c>
    </row>
    <row r="31" spans="2:13" ht="12.75" customHeight="1">
      <c r="B31" s="35"/>
      <c r="C31" s="34"/>
      <c r="D31" s="34"/>
      <c r="E31" s="34"/>
      <c r="F31" s="34"/>
      <c r="G31" s="34"/>
      <c r="H31" s="34"/>
      <c r="I31" s="55"/>
      <c r="J31" s="34"/>
      <c r="K31" s="34"/>
      <c r="L31" s="34"/>
      <c r="M31" s="4" t="s">
        <v>141</v>
      </c>
    </row>
    <row r="32" spans="2:12" ht="12.75">
      <c r="B32" s="35"/>
      <c r="C32" s="34"/>
      <c r="D32" s="34"/>
      <c r="E32" s="34"/>
      <c r="F32" s="34"/>
      <c r="G32" s="34"/>
      <c r="H32" s="34"/>
      <c r="I32" s="35"/>
      <c r="J32" s="34"/>
      <c r="K32" s="34"/>
      <c r="L32" s="34"/>
    </row>
    <row r="33" spans="2:12" ht="12.75">
      <c r="B33" s="35"/>
      <c r="C33" s="34"/>
      <c r="D33" s="34"/>
      <c r="E33" s="34"/>
      <c r="F33" s="34"/>
      <c r="G33" s="34"/>
      <c r="H33" s="34"/>
      <c r="I33" s="55"/>
      <c r="J33" s="34"/>
      <c r="K33" s="34"/>
      <c r="L33" s="34"/>
    </row>
    <row r="34" spans="2:12" ht="12.75">
      <c r="B34" s="35"/>
      <c r="C34" s="34"/>
      <c r="D34" s="34"/>
      <c r="E34" s="34"/>
      <c r="F34" s="34"/>
      <c r="G34" s="34"/>
      <c r="H34" s="34"/>
      <c r="I34" s="55"/>
      <c r="J34" s="34"/>
      <c r="K34" s="34"/>
      <c r="L34" s="34"/>
    </row>
    <row r="35" spans="2:12" ht="12.75">
      <c r="B35" s="35"/>
      <c r="C35" s="34"/>
      <c r="D35" s="34"/>
      <c r="E35" s="34"/>
      <c r="F35" s="34"/>
      <c r="G35" s="34"/>
      <c r="H35" s="34"/>
      <c r="I35" s="55"/>
      <c r="J35" s="34"/>
      <c r="K35" s="34"/>
      <c r="L35" s="34"/>
    </row>
    <row r="36" spans="2:12" ht="12.75">
      <c r="B36" s="35"/>
      <c r="C36" s="34"/>
      <c r="D36" s="34"/>
      <c r="E36" s="34"/>
      <c r="F36" s="34"/>
      <c r="G36" s="34"/>
      <c r="H36" s="34"/>
      <c r="I36" s="35"/>
      <c r="J36" s="34"/>
      <c r="K36" s="34"/>
      <c r="L36" s="34"/>
    </row>
    <row r="37" spans="2:12" ht="12.75">
      <c r="B37" s="35"/>
      <c r="C37" s="34"/>
      <c r="D37" s="34"/>
      <c r="E37" s="34"/>
      <c r="F37" s="34"/>
      <c r="G37" s="34"/>
      <c r="H37" s="34"/>
      <c r="I37" s="55"/>
      <c r="J37" s="34"/>
      <c r="K37" s="34"/>
      <c r="L37" s="34"/>
    </row>
    <row r="38" spans="2:12" ht="12.75">
      <c r="B38" s="34"/>
      <c r="C38" s="34"/>
      <c r="D38" s="34"/>
      <c r="E38" s="34"/>
      <c r="F38" s="34"/>
      <c r="G38" s="34"/>
      <c r="H38" s="34"/>
      <c r="I38" s="55"/>
      <c r="J38" s="34"/>
      <c r="K38" s="34"/>
      <c r="L38" s="34"/>
    </row>
    <row r="39" spans="2:12" ht="12.75">
      <c r="B39" s="34"/>
      <c r="C39" s="34"/>
      <c r="D39" s="34"/>
      <c r="E39" s="34"/>
      <c r="F39" s="34"/>
      <c r="G39" s="34"/>
      <c r="H39" s="34"/>
      <c r="I39" s="55"/>
      <c r="J39" s="34"/>
      <c r="K39" s="34"/>
      <c r="L39" s="34"/>
    </row>
    <row r="40" spans="2:12" ht="12.75">
      <c r="B40" s="34"/>
      <c r="C40" s="36"/>
      <c r="D40" s="36"/>
      <c r="E40" s="36"/>
      <c r="F40" s="34"/>
      <c r="G40" s="34"/>
      <c r="H40" s="34"/>
      <c r="I40" s="35"/>
      <c r="J40" s="34"/>
      <c r="K40" s="34"/>
      <c r="L40" s="34"/>
    </row>
    <row r="41" spans="2:12" ht="12.75">
      <c r="B41" s="34"/>
      <c r="C41" s="34"/>
      <c r="D41" s="34"/>
      <c r="E41" s="34"/>
      <c r="F41" s="34"/>
      <c r="G41" s="34"/>
      <c r="H41" s="34"/>
      <c r="I41" s="55"/>
      <c r="J41" s="34"/>
      <c r="K41" s="34"/>
      <c r="L41" s="34"/>
    </row>
    <row r="42" spans="2:12" ht="12.75">
      <c r="B42" s="34"/>
      <c r="C42" s="34"/>
      <c r="D42" s="34"/>
      <c r="E42" s="34"/>
      <c r="F42" s="34"/>
      <c r="G42" s="34"/>
      <c r="H42" s="34"/>
      <c r="I42" s="55"/>
      <c r="J42" s="34"/>
      <c r="K42" s="34"/>
      <c r="L42" s="34"/>
    </row>
    <row r="43" spans="2:12" ht="12.75">
      <c r="B43" s="34"/>
      <c r="C43" s="34"/>
      <c r="D43" s="34"/>
      <c r="E43" s="34"/>
      <c r="F43" s="34"/>
      <c r="G43" s="34"/>
      <c r="H43" s="34"/>
      <c r="I43" s="55"/>
      <c r="J43" s="34"/>
      <c r="K43" s="34"/>
      <c r="L43" s="34"/>
    </row>
    <row r="44" spans="2:12" ht="12.75">
      <c r="B44" s="34"/>
      <c r="C44" s="34"/>
      <c r="D44" s="34"/>
      <c r="E44" s="34"/>
      <c r="F44" s="34"/>
      <c r="G44" s="34"/>
      <c r="H44" s="34"/>
      <c r="I44" s="35"/>
      <c r="J44" s="34"/>
      <c r="K44" s="34"/>
      <c r="L44" s="34"/>
    </row>
    <row r="45" spans="2:12" ht="12.7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2:12" ht="12.7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2:12" ht="12.7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2:12" ht="12.7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2:12" ht="12.7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2:12" ht="12.7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2:12" ht="12.7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2:12" ht="12.75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2:12" ht="12.7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2:12" ht="12.7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2:12" ht="12.7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2:12" ht="12.7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2:12" ht="12.7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2:12" ht="12.7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2:12" ht="12.7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2:12" ht="12.7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2:12" ht="12.75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2:12" ht="12.75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2:12" ht="12.7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2:12" ht="12.7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2:12" ht="12.7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2:12" ht="38.25" customHeight="1">
      <c r="B66" s="34"/>
      <c r="C66" s="297"/>
      <c r="D66" s="295"/>
      <c r="E66" s="295"/>
      <c r="F66" s="295"/>
      <c r="G66" s="295"/>
      <c r="H66" s="34"/>
      <c r="I66" s="34"/>
      <c r="J66" s="34"/>
      <c r="K66" s="34"/>
      <c r="L66" s="34"/>
    </row>
    <row r="67" spans="2:12" ht="12.7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2:12" ht="12.7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2:12" ht="12.7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2:12" ht="12.7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2:12" ht="12.7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2:12" ht="12.7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2:12" ht="12.7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2:12" ht="12.7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2:12" ht="12.7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2:12" ht="12.7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2:12" ht="12.7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2:12" ht="12.7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2:12" ht="12.7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2:12" ht="12.7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2:12" ht="12.7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2:12" ht="12.7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2:12" ht="12.7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2:12" ht="12.7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2:12" ht="38.25" customHeight="1">
      <c r="B85" s="34"/>
      <c r="C85" s="294"/>
      <c r="D85" s="295"/>
      <c r="E85" s="295"/>
      <c r="F85" s="295"/>
      <c r="G85" s="295"/>
      <c r="H85" s="34"/>
      <c r="I85" s="34"/>
      <c r="J85" s="34"/>
      <c r="K85" s="34"/>
      <c r="L85" s="34"/>
    </row>
    <row r="86" spans="2:12" ht="12.7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2:12" ht="12.7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2:12" ht="12.7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2:12" ht="12.7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2:12" ht="12.7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2:12" ht="12.7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2:12" ht="12.7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2:12" ht="12.7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2:12" ht="12.7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2:12" ht="12.7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2:12" ht="12.7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2:12" ht="12.75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2:12" ht="12.75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2:12" ht="12.75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2:12" ht="12.75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2:12" ht="38.25" customHeight="1">
      <c r="B101" s="34"/>
      <c r="C101" s="294"/>
      <c r="D101" s="295"/>
      <c r="E101" s="295"/>
      <c r="F101" s="295"/>
      <c r="G101" s="295"/>
      <c r="H101" s="34"/>
      <c r="I101" s="34"/>
      <c r="J101" s="34"/>
      <c r="K101" s="34"/>
      <c r="L101" s="34"/>
    </row>
    <row r="102" spans="2:12" ht="12.75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2:12" ht="12.75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2:12" ht="12.75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2:12" ht="12.75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2:12" ht="12.75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2:12" ht="12.75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2:12" ht="12.75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2:12" ht="12.75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2:12" ht="12.75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2:12" ht="12.75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2:12" ht="12.75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2:12" ht="12.75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2:12" ht="12.75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2:12" ht="12.75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2:12" ht="12.75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2:12" ht="12.75">
      <c r="B117" s="36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2:12" ht="12.75">
      <c r="B118" s="34"/>
      <c r="C118" s="59"/>
      <c r="D118" s="59"/>
      <c r="E118" s="59"/>
      <c r="F118" s="59"/>
      <c r="G118" s="59"/>
      <c r="H118" s="34"/>
      <c r="I118" s="34"/>
      <c r="J118" s="34"/>
      <c r="K118" s="34"/>
      <c r="L118" s="34"/>
    </row>
    <row r="119" spans="2:12" ht="12.75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2:12" ht="12.75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2:12" ht="12.75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2:12" ht="12.75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2:12" ht="12.7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2:12" ht="12.7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2:12" ht="12.7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2:12" ht="12.7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2:12" ht="12.7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2:12" ht="12.7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2:12" ht="12.7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2:12" ht="12.7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2:12" ht="12.7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2:12" ht="12.7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2:12" ht="12.7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2:12" ht="12.7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2:12" ht="12.7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2:12" ht="12.7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2:12" ht="12.7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2:12" ht="12.7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2:12" ht="12.7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2:12" ht="12.7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2:12" ht="12.7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2:12" ht="12.7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2:12" ht="12.7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2:12" ht="12.7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2:12" ht="12.7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2:12" ht="12.7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2:12" ht="12.7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2:12" ht="12.7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2:12" ht="12.7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2:12" ht="12.7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2:12" ht="12.7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2:12" ht="12.7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2:12" ht="12.7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2:12" ht="12.7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2:12" ht="12.7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2:12" ht="12.7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2:12" ht="12.7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2:12" ht="12.7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2:12" ht="12.7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2:12" ht="12.7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2:12" ht="12.7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2:12" ht="12.7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2:12" ht="12.7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2:12" ht="12.7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2:12" ht="12.7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2:12" ht="12.7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2:12" ht="12.7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2:12" ht="12.7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2:12" ht="12.7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2:12" ht="12.7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2:12" ht="12.7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2:12" ht="12.7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2:12" ht="12.75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2:12" ht="12.75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2:12" ht="12.75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2:12" ht="12.75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2:12" ht="12.75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2:12" ht="12.75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2:12" ht="12.75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2:12" ht="12.75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2:12" ht="12.75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2:12" ht="12.75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2:12" ht="12.75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2:12" ht="12.75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2:12" ht="12.75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2:12" ht="12.75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2:12" ht="12.75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2:12" ht="12.75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2:12" ht="12.75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2:12" ht="12.75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2:12" ht="12.75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2:12" ht="12.75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2:12" ht="12.75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2:12" ht="12.75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2:12" ht="12.75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2:12" ht="12.75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2:12" ht="12.75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2:12" ht="12.75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2:12" ht="12.75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2:12" ht="12.75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2:12" ht="12.75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2:12" ht="12.75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2:12" ht="12.75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2:12" ht="12.75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2:12" ht="12.75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2:12" ht="12.75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2:12" ht="12.75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2:12" ht="12.75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2:12" ht="12.75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2:12" ht="12.75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2:12" ht="12.75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2:12" ht="12.75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2:12" ht="12.75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2:12" ht="12.75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2:12" ht="12.75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2:12" ht="12.75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2:12" ht="12.75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2:12" ht="12.75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2:12" ht="12.75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2:12" ht="12.75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2:12" ht="12.75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2:12" ht="12.75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2:12" ht="12.75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2:12" ht="12.75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2:12" ht="12.75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2:12" ht="12.75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2:12" ht="12.75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2:12" ht="12.75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2:12" ht="12.7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2:12" ht="12.75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2:12" ht="12.75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2:12" ht="12.75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2:12" ht="12.75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2:12" ht="12.75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2:12" ht="12.75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2:12" ht="12.75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2:12" ht="12.75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2:12" ht="12.75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2:12" ht="12.75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2:12" ht="12.75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2:12" ht="12.75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2:12" ht="12.75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2:12" ht="12.75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2:12" ht="12.75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2:12" ht="12.75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2:12" ht="12.75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2:12" ht="12.75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2:12" ht="12.75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2:12" ht="12.75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2:12" ht="12.75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2:12" ht="12.75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2:12" ht="12.75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2:12" ht="12.75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2:12" ht="12.75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2:12" ht="12.75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2:12" ht="12.75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2:12" ht="12.75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2:12" ht="12.75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2:12" ht="12.75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2:12" ht="12.75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2:12" ht="12.75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2:12" ht="12.75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2:12" ht="12.75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2:12" ht="12.75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2:12" ht="12.75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2:12" ht="12.75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2:12" ht="12.75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2:12" ht="12.75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2:12" ht="12.75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2:12" ht="12.75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2:12" ht="12.75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2:12" ht="12.75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2:12" ht="12.75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2:12" ht="12.75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2:12" ht="12.75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2:12" ht="12.75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2:12" ht="12.75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2:12" ht="12.75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2:12" ht="12.75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2:12" ht="12.75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2:12" ht="12.75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2:12" ht="12.75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2:12" ht="12.75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2:12" ht="12.75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2:12" ht="12.75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2:12" ht="12.75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2:12" ht="12.75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2:12" ht="12.75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2:12" ht="12.75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2:12" ht="12.75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2:12" ht="12.75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2:12" ht="12.75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2:12" ht="12.75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2:12" ht="12.75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2:12" ht="12.75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2:12" ht="12.75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2:12" ht="12.75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2:12" ht="12.75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2:12" ht="12.75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2:12" ht="12.75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2:12" ht="12.75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2:12" ht="12.75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2:12" ht="12.75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2:12" ht="12.75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2:12" ht="12.75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2:12" ht="12.75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2:12" ht="12.75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</sheetData>
  <mergeCells count="6">
    <mergeCell ref="C101:G101"/>
    <mergeCell ref="B3:L3"/>
    <mergeCell ref="N1:R1"/>
    <mergeCell ref="A1:L1"/>
    <mergeCell ref="C66:G66"/>
    <mergeCell ref="C85:G85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35" max="17" man="1"/>
    <brk id="65" max="1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R289"/>
  <sheetViews>
    <sheetView workbookViewId="0" topLeftCell="A1">
      <selection activeCell="N1" sqref="N1:R1"/>
    </sheetView>
  </sheetViews>
  <sheetFormatPr defaultColWidth="9.140625" defaultRowHeight="12.75"/>
  <cols>
    <col min="1" max="1" width="30.7109375" style="0" bestFit="1" customWidth="1"/>
    <col min="2" max="12" width="4.00390625" style="39" bestFit="1" customWidth="1"/>
  </cols>
  <sheetData>
    <row r="1" spans="1:18" ht="41.25" customHeight="1">
      <c r="A1" s="293" t="s">
        <v>171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N1" s="296" t="s">
        <v>254</v>
      </c>
      <c r="O1" s="296"/>
      <c r="P1" s="296"/>
      <c r="Q1" s="296"/>
      <c r="R1" s="296"/>
    </row>
    <row r="2" spans="2:12" ht="12.75">
      <c r="B2"/>
      <c r="C2"/>
      <c r="D2"/>
      <c r="E2"/>
      <c r="F2"/>
      <c r="G2"/>
      <c r="H2"/>
      <c r="I2"/>
      <c r="J2"/>
      <c r="K2"/>
      <c r="L2"/>
    </row>
    <row r="3" spans="1:12" ht="12.75">
      <c r="A3" s="19" t="s">
        <v>85</v>
      </c>
      <c r="B3" s="292" t="s">
        <v>99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2:12" ht="12.75">
      <c r="B4" s="4">
        <v>131</v>
      </c>
      <c r="C4" s="4">
        <v>211</v>
      </c>
      <c r="D4" s="4">
        <v>212</v>
      </c>
      <c r="E4" s="4">
        <v>213</v>
      </c>
      <c r="F4" s="4">
        <v>214</v>
      </c>
      <c r="G4" s="4">
        <v>215</v>
      </c>
      <c r="H4" s="1">
        <v>221</v>
      </c>
      <c r="I4" s="1">
        <v>222</v>
      </c>
      <c r="J4" s="1">
        <v>223</v>
      </c>
      <c r="K4" s="4">
        <v>224</v>
      </c>
      <c r="L4" s="1">
        <v>225</v>
      </c>
    </row>
    <row r="5" spans="1:12" ht="12.75">
      <c r="A5" s="13" t="s">
        <v>143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s="15" customFormat="1" ht="12.75">
      <c r="A6" s="1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2.75">
      <c r="A7" s="13" t="s">
        <v>146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s="15" customFormat="1" ht="12.75">
      <c r="A8" s="17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ht="12.75">
      <c r="A9" s="13" t="s">
        <v>147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s="15" customFormat="1" ht="12.75">
      <c r="A10" s="1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12.75">
      <c r="A11" s="13" t="s">
        <v>126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2.75">
      <c r="A12" s="13" t="s">
        <v>127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s="15" customFormat="1" ht="12.75">
      <c r="A13" s="1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2" ht="12.75">
      <c r="A14" s="14" t="s">
        <v>128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2.75">
      <c r="A15" s="1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12.75">
      <c r="A16" s="13" t="s">
        <v>129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2:12" ht="12.7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2:12" ht="12.75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2:12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2:14" ht="12.7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N20" t="s">
        <v>144</v>
      </c>
    </row>
    <row r="21" spans="2:14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N21" t="s">
        <v>145</v>
      </c>
    </row>
    <row r="22" spans="2:12" ht="12.7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2:12" ht="12.7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2:12" ht="12.7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2:12" ht="12.7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2:12" ht="12.7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2:12" ht="12.7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2:12" ht="12.7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2:12" ht="12.7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2:12" ht="12.7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2:12" ht="12.7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2:12" ht="12.7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2:12" ht="12.7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2:12" ht="12.7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2:12" ht="12.7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2:12" ht="12.7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2:12" ht="12.7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2:12" ht="12.7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2:12" ht="12.7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2:12" ht="12.7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2:12" ht="12.7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2:12" ht="12.7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2:12" ht="12.7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2:12" ht="12.7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2:12" ht="12.7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2:12" ht="12.7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2:12" ht="12.7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2:12" ht="12.7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2:12" ht="12.7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2:12" ht="12.7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2:12" ht="12.7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2:12" ht="12.75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2:12" ht="12.7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2:12" ht="12.7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2:12" ht="12.7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2:12" ht="12.7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2:12" ht="12.7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2:12" ht="12.7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2:12" ht="12.7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2:12" ht="12.7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2:12" ht="12.75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2:12" ht="12.75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2:12" ht="12.7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2:12" ht="12.7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2:12" ht="12.7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2:12" ht="12.75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2:12" ht="12.7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2:12" ht="12.7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2:12" ht="12.7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2:12" ht="12.7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2:12" ht="12.7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2:12" ht="12.7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2:12" ht="12.7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2:12" ht="12.7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2:12" ht="12.7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2:12" ht="12.7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2:12" ht="12.7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2:12" ht="12.7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2:12" ht="12.7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2:12" ht="12.7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2:12" ht="12.7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2:12" ht="12.7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2:12" ht="12.7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2:12" ht="12.7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2:12" ht="12.7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2:12" ht="12.7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2:12" ht="12.7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2:12" ht="12.7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2:12" ht="12.7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2:12" ht="12.7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2:12" ht="12.7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2:12" ht="12.7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2:12" ht="12.7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2:12" ht="12.7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2:12" ht="12.7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2:12" ht="12.7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2:12" ht="12.75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2:12" ht="12.75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2:12" ht="12.75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2:12" ht="12.75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2:12" ht="12.75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2:12" ht="12.75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2:12" ht="12.75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2:12" ht="12.75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2:12" ht="12.75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2:12" ht="12.75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2:12" ht="12.75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2:12" ht="12.75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2:12" ht="12.75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2:12" ht="12.75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2:12" ht="12.75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2:12" ht="12.75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2:12" ht="12.75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2:12" ht="12.75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2:12" ht="12.75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2:12" ht="12.75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2:12" ht="12.75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2:12" ht="12.75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2:12" ht="12.75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2:12" ht="12.75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2:12" ht="12.75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2:12" ht="12.75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2:12" ht="12.7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2:12" ht="12.7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2:12" ht="12.7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2:12" ht="12.7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2:12" ht="12.7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2:12" ht="12.7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2:12" ht="12.7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2:12" ht="12.7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2:12" ht="12.7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2:12" ht="12.7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2:12" ht="12.7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2:12" ht="12.7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2:12" ht="12.7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2:12" ht="12.7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2:12" ht="12.7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2:12" ht="12.7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2:12" ht="12.7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2:12" ht="12.7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2:12" ht="12.7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2:12" ht="12.7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2:12" ht="12.7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2:12" ht="12.7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2:12" ht="12.7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2:12" ht="12.7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2:12" ht="12.7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2:12" ht="12.7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2:12" ht="12.7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2:12" ht="12.7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2:12" ht="12.7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2:12" ht="12.7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2:12" ht="12.7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2:12" ht="12.7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2:12" ht="12.7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2:12" ht="12.7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2:12" ht="12.7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2:12" ht="12.7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2:12" ht="12.7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2:12" ht="12.7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2:12" ht="12.7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2:12" ht="12.7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2:12" ht="12.7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2:12" ht="12.7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2:12" ht="12.7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2:12" ht="12.7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2:12" ht="12.7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2:12" ht="12.7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2:12" ht="12.7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2:12" ht="12.7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2:12" ht="12.7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2:12" ht="12.7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2:12" ht="12.75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2:12" ht="12.75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2:12" ht="12.75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2:12" ht="12.75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2:12" ht="12.75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2:12" ht="12.75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2:12" ht="12.75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2:12" ht="12.75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2:12" ht="12.75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2:12" ht="12.75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2:12" ht="12.75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2:12" ht="12.75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2:12" ht="12.75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2:12" ht="12.75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2:12" ht="12.75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2:12" ht="12.75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2:12" ht="12.75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2:12" ht="12.75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2:12" ht="12.75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2:12" ht="12.75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2:12" ht="12.75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2:12" ht="12.75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2:12" ht="12.75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2:12" ht="12.75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2:12" ht="12.75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2:12" ht="12.75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2:12" ht="12.75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2:12" ht="12.75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2:12" ht="12.75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2:12" ht="12.75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2:12" ht="12.75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2:12" ht="12.75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2:12" ht="12.75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2:12" ht="12.75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2:12" ht="12.75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2:12" ht="12.75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2:12" ht="12.75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2:12" ht="12.75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2:12" ht="12.75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2:12" ht="12.75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2:12" ht="12.75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2:12" ht="12.75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2:12" ht="12.75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2:12" ht="12.75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2:12" ht="12.75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2:12" ht="12.75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2:12" ht="12.75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2:12" ht="12.75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2:12" ht="12.75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2:12" ht="12.75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2:12" ht="12.75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2:12" ht="12.75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2:12" ht="12.75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2:12" ht="12.75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2:12" ht="12.75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2:12" ht="12.75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2:12" ht="12.7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2:12" ht="12.75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2:12" ht="12.75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2:12" ht="12.75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2:12" ht="12.75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2:12" ht="12.75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2:12" ht="12.75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2:12" ht="12.75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2:12" ht="12.75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2:12" ht="12.75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2:12" ht="12.75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2:12" ht="12.75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2:12" ht="12.75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2:12" ht="12.75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2:12" ht="12.75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2:12" ht="12.75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2:12" ht="12.75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2:12" ht="12.75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2:12" ht="12.75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2:12" ht="12.75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2:12" ht="12.75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2:12" ht="12.75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2:12" ht="12.75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2:12" ht="12.75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2:12" ht="12.75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2:12" ht="12.75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2:12" ht="12.75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2:12" ht="12.75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2:12" ht="12.75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2:12" ht="12.75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2:12" ht="12.75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2:12" ht="12.75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2:12" ht="12.75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2:12" ht="12.75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2:12" ht="12.75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2:12" ht="12.75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2:12" ht="12.75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2:12" ht="12.75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2:12" ht="12.75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2:12" ht="12.75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2:12" ht="12.75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2:12" ht="12.75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2:12" ht="12.75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2:12" ht="12.75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2:12" ht="12.75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2:12" ht="12.75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2:12" ht="12.75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2:12" ht="12.75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2:12" ht="12.75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2:12" ht="12.75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2:12" ht="12.75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2:12" ht="12.75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2:12" ht="12.75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2:12" ht="12.75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2:12" ht="12.75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2:12" ht="12.75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2:12" ht="12.75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2:12" ht="12.75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2:12" ht="12.75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2:12" ht="12.75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2:12" ht="12.75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</sheetData>
  <mergeCells count="3">
    <mergeCell ref="B3:L3"/>
    <mergeCell ref="A1:L1"/>
    <mergeCell ref="N1:R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865"/>
  <sheetViews>
    <sheetView workbookViewId="0" topLeftCell="A1">
      <selection activeCell="Q6" sqref="Q6"/>
    </sheetView>
  </sheetViews>
  <sheetFormatPr defaultColWidth="9.140625" defaultRowHeight="12.75"/>
  <cols>
    <col min="1" max="1" width="26.140625" style="0" bestFit="1" customWidth="1"/>
    <col min="2" max="12" width="4.00390625" style="39" bestFit="1" customWidth="1"/>
  </cols>
  <sheetData>
    <row r="1" spans="1:18" ht="38.25" customHeight="1">
      <c r="A1" s="293" t="s">
        <v>172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N1" s="296" t="s">
        <v>254</v>
      </c>
      <c r="O1" s="296"/>
      <c r="P1" s="296"/>
      <c r="Q1" s="296"/>
      <c r="R1" s="296"/>
    </row>
    <row r="2" spans="2:12" ht="12.75">
      <c r="B2"/>
      <c r="C2"/>
      <c r="D2"/>
      <c r="E2"/>
      <c r="F2"/>
      <c r="G2"/>
      <c r="H2"/>
      <c r="I2"/>
      <c r="J2"/>
      <c r="K2"/>
      <c r="L2"/>
    </row>
    <row r="3" spans="1:12" ht="12.75">
      <c r="A3" s="19" t="s">
        <v>85</v>
      </c>
      <c r="B3" s="292" t="s">
        <v>99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2:12" ht="12.75">
      <c r="B4" s="4">
        <v>131</v>
      </c>
      <c r="C4" s="4">
        <v>211</v>
      </c>
      <c r="D4" s="4">
        <v>212</v>
      </c>
      <c r="E4" s="4">
        <v>213</v>
      </c>
      <c r="F4" s="4">
        <v>214</v>
      </c>
      <c r="G4" s="4">
        <v>215</v>
      </c>
      <c r="H4" s="1">
        <v>221</v>
      </c>
      <c r="I4" s="1">
        <v>222</v>
      </c>
      <c r="J4" s="1">
        <v>223</v>
      </c>
      <c r="K4" s="4">
        <v>224</v>
      </c>
      <c r="L4" s="1">
        <v>225</v>
      </c>
    </row>
    <row r="5" spans="1:12" ht="12.75">
      <c r="A5" s="13" t="s">
        <v>148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s="15" customFormat="1" ht="12.75">
      <c r="A6" s="1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2.75">
      <c r="A7" s="13" t="s">
        <v>149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s="15" customFormat="1" ht="12.75">
      <c r="A8" s="17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ht="12.75">
      <c r="A9" s="13" t="s">
        <v>130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2.75">
      <c r="A10" s="14" t="s">
        <v>131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s="15" customFormat="1" ht="12.75">
      <c r="A11" s="1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12.75">
      <c r="A12" s="13" t="s">
        <v>151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s="15" customFormat="1" ht="12.75">
      <c r="A13" s="1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2" ht="12.75">
      <c r="A14" s="13" t="s">
        <v>152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2:12" ht="12.7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2:12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2:12" ht="12.7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2:14" ht="12.75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N18" t="s">
        <v>150</v>
      </c>
    </row>
    <row r="19" spans="2:14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N19" t="s">
        <v>153</v>
      </c>
    </row>
    <row r="20" spans="2:14" ht="12.7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N20" t="s">
        <v>154</v>
      </c>
    </row>
    <row r="21" spans="2:12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2:12" ht="12.7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2:12" ht="12.7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2:12" ht="12.7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2:12" ht="12.7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2:12" ht="12.7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2:12" ht="12.7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2:12" ht="12.7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2:12" ht="12.7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2:12" ht="12.7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2:12" ht="12.7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2:12" ht="12.7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2:12" ht="12.7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2:12" ht="12.7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2:12" ht="12.7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2:12" ht="12.7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2:12" ht="12.7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2:12" ht="12.7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2:12" ht="12.7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2:12" ht="12.7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2:12" ht="12.7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2:12" ht="12.7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2:12" ht="12.7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2:12" ht="12.7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2:12" ht="12.7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2:12" ht="12.7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2:12" ht="12.7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2:12" ht="12.7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2:12" ht="12.7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2:12" ht="12.7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2:12" ht="12.7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2:12" ht="12.75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2:12" ht="12.7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2:12" ht="12.7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2:12" ht="12.7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2:12" ht="12.7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2:12" ht="12.7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2:12" ht="12.7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2:12" ht="12.7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2:12" ht="12.7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2:12" ht="12.75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2:12" ht="12.75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2:12" ht="12.7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2:12" ht="12.7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2:12" ht="12.7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2:12" ht="12.75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2:12" ht="12.7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2:12" ht="12.7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2:12" ht="12.7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2:12" ht="12.7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2:12" ht="12.7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2:12" ht="12.7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2:12" ht="12.7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2:12" ht="12.7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2:12" ht="12.7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2:12" ht="12.7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2:12" ht="12.7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2:12" ht="12.7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2:12" ht="12.7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2:12" ht="12.7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2:12" ht="12.7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2:12" ht="12.7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2:12" ht="12.7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2:12" ht="12.7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2:12" ht="12.7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2:12" ht="12.7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2:12" ht="12.7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2:12" ht="12.7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2:12" ht="12.7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2:12" ht="12.7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2:12" ht="12.7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2:12" ht="12.7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2:12" ht="12.7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2:12" ht="12.7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2:12" ht="12.7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2:12" ht="12.7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2:12" ht="12.75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2:12" ht="12.75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2:12" ht="12.75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2:12" ht="12.75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2:12" ht="12.75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2:12" ht="12.75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2:12" ht="12.75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2:12" ht="12.75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2:12" ht="12.75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2:12" ht="12.75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2:12" ht="12.75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2:12" ht="12.75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2:12" ht="12.75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2:12" ht="12.75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2:12" ht="12.75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2:12" ht="12.75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2:12" ht="12.75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2:12" ht="12.75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2:12" ht="12.75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2:12" ht="12.75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2:12" ht="12.75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2:12" ht="12.75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2:12" ht="12.75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2:12" ht="12.75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2:12" ht="12.75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2:12" ht="12.75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2:12" ht="12.7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2:12" ht="12.7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2:12" ht="12.7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2:12" ht="12.7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2:12" ht="12.7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2:12" ht="12.7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2:12" ht="12.7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2:12" ht="12.7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2:12" ht="12.7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2:12" ht="12.7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2:12" ht="12.7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2:12" ht="12.7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2:12" ht="12.7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2:12" ht="12.7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2:12" ht="12.7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2:12" ht="12.7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2:12" ht="12.7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2:12" ht="12.7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2:12" ht="12.7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2:12" ht="12.7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2:12" ht="12.7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2:12" ht="12.7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2:12" ht="12.7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2:12" ht="12.7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2:12" ht="12.7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2:12" ht="12.7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2:12" ht="12.7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2:12" ht="12.7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2:12" ht="12.7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2:12" ht="12.7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2:12" ht="12.7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2:12" ht="12.7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2:12" ht="12.7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2:12" ht="12.7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2:12" ht="12.7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2:12" ht="12.7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2:12" ht="12.7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2:12" ht="12.7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2:12" ht="12.7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2:12" ht="12.7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2:12" ht="12.7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2:12" ht="12.7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2:12" ht="12.7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2:12" ht="12.7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2:12" ht="12.7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2:12" ht="12.7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2:12" ht="12.7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2:12" ht="12.7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2:12" ht="12.7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2:12" ht="12.7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2:12" ht="12.75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2:12" ht="12.75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2:12" ht="12.75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2:12" ht="12.75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2:12" ht="12.75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2:12" ht="12.75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2:12" ht="12.75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2:12" ht="12.75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2:12" ht="12.75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2:12" ht="12.75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2:12" ht="12.75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2:12" ht="12.75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2:12" ht="12.75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2:12" ht="12.75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2:12" ht="12.75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2:12" ht="12.75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2:12" ht="12.75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2:12" ht="12.75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2:12" ht="12.75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2:12" ht="12.75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2:12" ht="12.75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2:12" ht="12.75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2:12" ht="12.75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2:12" ht="12.75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2:12" ht="12.75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2:12" ht="12.75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2:12" ht="12.75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2:12" ht="12.75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2:12" ht="12.75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2:12" ht="12.75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2:12" ht="12.75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2:12" ht="12.75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2:12" ht="12.75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2:12" ht="12.75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2:12" ht="12.75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2:12" ht="12.75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2:12" ht="12.75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2:12" ht="12.75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2:12" ht="12.75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2:12" ht="12.75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2:12" ht="12.75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2:12" ht="12.75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2:12" ht="12.75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2:12" ht="12.75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2:12" ht="12.75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2:12" ht="12.75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2:12" ht="12.75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2:12" ht="12.75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2:12" ht="12.75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2:12" ht="12.75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2:12" ht="12.75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2:12" ht="12.75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2:12" ht="12.75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2:12" ht="12.75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2:12" ht="12.75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2:12" ht="12.75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2:12" ht="12.7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2:12" ht="12.75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2:12" ht="12.75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2:12" ht="12.75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2:12" ht="12.75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2:12" ht="12.75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2:12" ht="12.75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2:12" ht="12.75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2:12" ht="12.75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2:12" ht="12.75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2:12" ht="12.75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2:12" ht="12.75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2:12" ht="12.75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2:12" ht="12.75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2:12" ht="12.75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2:12" ht="12.75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2:12" ht="12.75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2:12" ht="12.75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2:12" ht="12.75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2:12" ht="12.75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2:12" ht="12.75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2:12" ht="12.75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2:12" ht="12.75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2:12" ht="12.75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2:12" ht="12.75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2:12" ht="12.75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2:12" ht="12.75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2:12" ht="12.75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2:12" ht="12.75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2:12" ht="12.75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2:12" ht="12.75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2:12" ht="12.75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2:12" ht="12.75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2:12" ht="12.75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2:12" ht="12.75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2:12" ht="12.75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2:12" ht="12.75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2:12" ht="12.75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2:12" ht="12.75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2:12" ht="12.75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2:12" ht="12.75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2:12" ht="12.75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2:12" ht="12.75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2:12" ht="12.75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2:12" ht="12.75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2:12" ht="12.75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2:12" ht="12.75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2:12" ht="12.75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2:12" ht="12.75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2:12" ht="12.75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2:12" ht="12.75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2:12" ht="12.75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2:12" ht="12.75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2:12" ht="12.75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2:12" ht="12.75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2:12" ht="12.75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2:12" ht="12.75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2:12" ht="12.75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2:12" ht="12.75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2:12" ht="12.75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2:12" ht="12.75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2:12" ht="12.75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2:12" ht="12.75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2:12" ht="12.75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2:12" ht="12.75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2:12" ht="12.75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2:12" ht="12.75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2:12" ht="12.75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2:12" ht="12.75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2:12" ht="12.75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2:12" ht="12.75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2:12" ht="12.75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2:12" ht="12.75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2:12" ht="12.75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2:12" ht="12.75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2:12" ht="12.75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2:12" ht="12.75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2:12" ht="12.75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2:12" ht="12.75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2:12" ht="12.75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2:12" ht="12.75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2:12" ht="12.75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2:12" ht="12.75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2:12" ht="12.75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2:12" ht="12.75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2:12" ht="12.75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2:12" ht="12.75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2:12" ht="12.75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2:12" ht="12.75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2:12" ht="12.75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2:12" ht="12.75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2:12" ht="12.75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2:12" ht="12.75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2:12" ht="12.75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2:12" ht="12.75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2:12" ht="12.75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2:12" ht="12.75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2:12" ht="12.75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2:12" ht="12.75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2:12" ht="12.75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2:12" ht="12.75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2:12" ht="12.75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2:12" ht="12.75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2:12" ht="12.75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2:12" ht="12.75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2:12" ht="12.75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2:12" ht="12.75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2:12" ht="12.75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2:12" ht="12.75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2:12" ht="12.75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2:12" ht="12.75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2:12" ht="12.75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2:12" ht="12.75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2:12" ht="12.75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2:12" ht="12.75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2:12" ht="12.75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2:12" ht="12.75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2:12" ht="12.75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2:12" ht="12.75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2:12" ht="12.75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2:12" ht="12.75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2:12" ht="12.75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2:12" ht="12.75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2:12" ht="12.75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2:12" ht="12.75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2:12" ht="12.75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2:12" ht="12.75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2:12" ht="12.75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2:12" ht="12.75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2:12" ht="12.75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2:12" ht="12.75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2:12" ht="12.75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2:12" ht="12.75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2:12" ht="12.75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2:12" ht="12.75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2:12" ht="12.75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2:12" ht="12.75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2:12" ht="12.75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2:12" ht="12.75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2:12" ht="12.75"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2:12" ht="12.75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2:12" ht="12.75"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2:12" ht="12.75"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2:12" ht="12.75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2:12" ht="12.75"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2:12" ht="12.75"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2:12" ht="12.75"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2:12" ht="12.75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2:12" ht="12.75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2:12" ht="12.75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2:12" ht="12.75"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2:12" ht="12.75"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2:12" ht="12.75"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2:12" ht="12.75"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2:12" ht="12.75"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2:12" ht="12.75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2:12" ht="12.75"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2:12" ht="12.75"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2:12" ht="12.75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2:12" ht="12.75"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2:12" ht="12.75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2:12" ht="12.75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2:12" ht="12.75"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2:12" ht="12.75"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2:12" ht="12.75"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2:12" ht="12.75"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2:12" ht="12.75"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2:12" ht="12.75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2:12" ht="12.75"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2:12" ht="12.75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2:12" ht="12.75"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2:12" ht="12.75"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2:12" ht="12.75"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2:12" ht="12.75"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2:12" ht="12.75"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2:12" ht="12.75"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2:12" ht="12.75"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2:12" ht="12.75"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2:12" ht="12.75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2:12" ht="12.75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2:12" ht="12.75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2:12" ht="12.75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2:12" ht="12.75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2:12" ht="12.75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2:12" ht="12.75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2:12" ht="12.75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2:12" ht="12.75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2:12" ht="12.75"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2:12" ht="12.75"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2:12" ht="12.75"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2:12" ht="12.75"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2:12" ht="12.75"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2:12" ht="12.75"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  <row r="422" spans="2:12" ht="12.75"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</row>
    <row r="423" spans="2:12" ht="12.75"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</row>
    <row r="424" spans="2:12" ht="12.75"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</row>
    <row r="425" spans="2:12" ht="12.75"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</row>
    <row r="426" spans="2:12" ht="12.75"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</row>
    <row r="427" spans="2:12" ht="12.75"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</row>
    <row r="428" spans="2:12" ht="12.75"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</row>
    <row r="429" spans="2:12" ht="12.75"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</row>
    <row r="430" spans="2:12" ht="12.75"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</row>
    <row r="431" spans="2:12" ht="12.75"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</row>
    <row r="432" spans="2:12" ht="12.75"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</row>
    <row r="433" spans="2:12" ht="12.75"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</row>
    <row r="434" spans="2:12" ht="12.75"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</row>
    <row r="435" spans="2:12" ht="12.75"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</row>
    <row r="436" spans="2:12" ht="12.75"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</row>
    <row r="437" spans="2:12" ht="12.75"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</row>
    <row r="438" spans="2:12" ht="12.75"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</row>
    <row r="439" spans="2:12" ht="12.75"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</row>
    <row r="440" spans="2:12" ht="12.75"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</row>
    <row r="441" spans="2:12" ht="12.75"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</row>
    <row r="442" spans="2:12" ht="12.75"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</row>
    <row r="443" spans="2:12" ht="12.75"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</row>
    <row r="444" spans="2:12" ht="12.75"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</row>
    <row r="445" spans="2:12" ht="12.75"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</row>
    <row r="446" spans="2:12" ht="12.75"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</row>
    <row r="447" spans="2:12" ht="12.75"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</row>
    <row r="448" spans="2:12" ht="12.75"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</row>
    <row r="449" spans="2:12" ht="12.75"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</row>
    <row r="450" spans="2:12" ht="12.75"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</row>
    <row r="451" spans="2:12" ht="12.75"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</row>
    <row r="452" spans="2:12" ht="12.75"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</row>
    <row r="453" spans="2:12" ht="12.75"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</row>
    <row r="454" spans="2:12" ht="12.75"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</row>
    <row r="455" spans="2:12" ht="12.75"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</row>
    <row r="456" spans="2:12" ht="12.75"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</row>
    <row r="457" spans="2:12" ht="12.75"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</row>
    <row r="458" spans="2:12" ht="12.75"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</row>
    <row r="459" spans="2:12" ht="12.75"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</row>
    <row r="460" spans="2:12" ht="12.75"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</row>
    <row r="461" spans="2:12" ht="12.75"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</row>
    <row r="462" spans="2:12" ht="12.75"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</row>
    <row r="463" spans="2:12" ht="12.75"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</row>
    <row r="464" spans="2:12" ht="12.75"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</row>
    <row r="465" spans="2:12" ht="12.75"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</row>
    <row r="466" spans="2:12" ht="12.75"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</row>
    <row r="467" spans="2:12" ht="12.75"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</row>
    <row r="468" spans="2:12" ht="12.75"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</row>
    <row r="469" spans="2:12" ht="12.75"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</row>
    <row r="470" spans="2:12" ht="12.75"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</row>
    <row r="471" spans="2:12" ht="12.75"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</row>
    <row r="472" spans="2:12" ht="12.75"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</row>
    <row r="473" spans="2:12" ht="12.75"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</row>
    <row r="474" spans="2:12" ht="12.75"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</row>
    <row r="475" spans="2:12" ht="12.75"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</row>
    <row r="476" spans="2:12" ht="12.75"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</row>
    <row r="477" spans="2:12" ht="12.75"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</row>
    <row r="478" spans="2:12" ht="12.75"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</row>
    <row r="479" spans="2:12" ht="12.75"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</row>
    <row r="480" spans="2:12" ht="12.75"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</row>
    <row r="481" spans="2:12" ht="12.75"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</row>
    <row r="482" spans="2:12" ht="12.75"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</row>
    <row r="483" spans="2:12" ht="12.75"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</row>
    <row r="484" spans="2:12" ht="12.75"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</row>
    <row r="485" spans="2:12" ht="12.75"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</row>
    <row r="486" spans="2:12" ht="12.75"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</row>
    <row r="487" spans="2:12" ht="12.75"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</row>
    <row r="488" spans="2:12" ht="12.75"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</row>
    <row r="489" spans="2:12" ht="12.75"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</row>
    <row r="490" spans="2:12" ht="12.75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</row>
    <row r="491" spans="2:12" ht="12.75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</row>
    <row r="492" spans="2:12" ht="12.75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</row>
    <row r="493" spans="2:12" ht="12.75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</row>
    <row r="494" spans="2:12" ht="12.75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</row>
    <row r="495" spans="2:12" ht="12.75"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</row>
    <row r="496" spans="2:12" ht="12.75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</row>
    <row r="497" spans="2:12" ht="12.75"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</row>
    <row r="498" spans="2:12" ht="12.75"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</row>
    <row r="499" spans="2:12" ht="12.75"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</row>
    <row r="500" spans="2:12" ht="12.75"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</row>
    <row r="501" spans="2:12" ht="12.75"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</row>
    <row r="502" spans="2:12" ht="12.75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</row>
    <row r="503" spans="2:12" ht="12.75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</row>
    <row r="504" spans="2:12" ht="12.75"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</row>
    <row r="505" spans="2:12" ht="12.75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</row>
    <row r="506" spans="2:12" ht="12.75"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</row>
    <row r="507" spans="2:12" ht="12.75"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</row>
    <row r="508" spans="2:12" ht="12.75"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</row>
    <row r="509" spans="2:12" ht="12.75"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</row>
    <row r="510" spans="2:12" ht="12.75"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</row>
    <row r="511" spans="2:12" ht="12.75"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</row>
    <row r="512" spans="2:12" ht="12.75"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</row>
    <row r="513" spans="2:12" ht="12.75"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</row>
    <row r="514" spans="2:12" ht="12.75"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</row>
    <row r="515" spans="2:12" ht="12.75"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</row>
    <row r="516" spans="2:12" ht="12.75"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</row>
    <row r="517" spans="2:12" ht="12.75"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</row>
    <row r="518" spans="2:12" ht="12.75"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</row>
    <row r="519" spans="2:12" ht="12.75"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</row>
    <row r="520" spans="2:12" ht="12.75"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</row>
    <row r="521" spans="2:12" ht="12.75"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</row>
    <row r="522" spans="2:12" ht="12.75"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</row>
    <row r="523" spans="2:12" ht="12.75"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</row>
    <row r="524" spans="2:12" ht="12.75"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</row>
    <row r="525" spans="2:12" ht="12.75"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</row>
    <row r="526" spans="2:12" ht="12.75"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</row>
    <row r="527" spans="2:12" ht="12.75"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</row>
    <row r="528" spans="2:12" ht="12.75"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</row>
    <row r="529" spans="2:12" ht="12.75"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</row>
    <row r="530" spans="2:12" ht="12.75"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</row>
    <row r="531" spans="2:12" ht="12.75"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</row>
    <row r="532" spans="2:12" ht="12.75"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</row>
    <row r="533" spans="2:12" ht="12.75"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</row>
    <row r="534" spans="2:12" ht="12.75"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</row>
    <row r="535" spans="2:12" ht="12.75"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</row>
    <row r="536" spans="2:12" ht="12.75"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</row>
    <row r="537" spans="2:12" ht="12.75"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</row>
    <row r="538" spans="2:12" ht="12.75"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</row>
    <row r="539" spans="2:12" ht="12.75"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</row>
    <row r="540" spans="2:12" ht="12.75"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</row>
    <row r="541" spans="2:12" ht="12.75"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</row>
    <row r="542" spans="2:12" ht="12.75"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</row>
    <row r="543" spans="2:12" ht="12.75"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</row>
    <row r="544" spans="2:12" ht="12.75"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</row>
    <row r="545" spans="2:12" ht="12.75"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</row>
    <row r="546" spans="2:12" ht="12.75"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</row>
    <row r="547" spans="2:12" ht="12.75"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</row>
    <row r="548" spans="2:12" ht="12.75"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</row>
    <row r="549" spans="2:12" ht="12.75"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</row>
    <row r="550" spans="2:12" ht="12.75"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</row>
    <row r="551" spans="2:12" ht="12.7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</row>
    <row r="552" spans="2:12" ht="12.7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</row>
    <row r="553" spans="2:12" ht="12.7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</row>
    <row r="554" spans="2:12" ht="12.75"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</row>
    <row r="555" spans="2:12" ht="12.75"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</row>
    <row r="556" spans="2:12" ht="12.75"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</row>
    <row r="557" spans="2:12" ht="12.75"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</row>
    <row r="558" spans="2:12" ht="12.75"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</row>
    <row r="559" spans="2:12" ht="12.75"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</row>
    <row r="560" spans="2:12" ht="12.75"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</row>
    <row r="561" spans="2:12" ht="12.75"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</row>
    <row r="562" spans="2:12" ht="12.75"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</row>
    <row r="563" spans="2:12" ht="12.75"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</row>
    <row r="564" spans="2:12" ht="12.75"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</row>
    <row r="565" spans="2:12" ht="12.75"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</row>
    <row r="566" spans="2:12" ht="12.75"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</row>
    <row r="567" spans="2:12" ht="12.75"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</row>
    <row r="568" spans="2:12" ht="12.75"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</row>
    <row r="569" spans="2:12" ht="12.75"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</row>
    <row r="570" spans="2:12" ht="12.75"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</row>
    <row r="571" spans="2:12" ht="12.75"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</row>
    <row r="572" spans="2:12" ht="12.75"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</row>
    <row r="573" spans="2:12" ht="12.75"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</row>
    <row r="574" spans="2:12" ht="12.75"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</row>
    <row r="575" spans="2:12" ht="12.75"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</row>
    <row r="576" spans="2:12" ht="12.75"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</row>
    <row r="577" spans="2:12" ht="12.75"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</row>
    <row r="578" spans="2:12" ht="12.75"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</row>
    <row r="579" spans="2:12" ht="12.75"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</row>
    <row r="580" spans="2:12" ht="12.75"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</row>
    <row r="581" spans="2:12" ht="12.75"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</row>
    <row r="582" spans="2:12" ht="12.75"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</row>
    <row r="583" spans="2:12" ht="12.75"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</row>
    <row r="584" spans="2:12" ht="12.75"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</row>
    <row r="585" spans="2:12" ht="12.75"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</row>
    <row r="586" spans="2:12" ht="12.75"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</row>
    <row r="587" spans="2:12" ht="12.75"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</row>
    <row r="588" spans="2:12" ht="12.75"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</row>
    <row r="589" spans="2:12" ht="12.75"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</row>
    <row r="590" spans="2:12" ht="12.75"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</row>
    <row r="591" spans="2:12" ht="12.75"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</row>
    <row r="592" spans="2:12" ht="12.75"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</row>
    <row r="593" spans="2:12" ht="12.75"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</row>
    <row r="594" spans="2:12" ht="12.75"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</row>
    <row r="595" spans="2:12" ht="12.75"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</row>
    <row r="596" spans="2:12" ht="12.75"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</row>
    <row r="597" spans="2:12" ht="12.75"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</row>
    <row r="598" spans="2:12" ht="12.75"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</row>
    <row r="599" spans="2:12" ht="12.75"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</row>
    <row r="600" spans="2:12" ht="12.75"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</row>
    <row r="601" spans="2:12" ht="12.75"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</row>
    <row r="602" spans="2:12" ht="12.75"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</row>
    <row r="603" spans="2:12" ht="12.75"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</row>
    <row r="604" spans="2:12" ht="12.75"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</row>
    <row r="605" spans="2:12" ht="12.75"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</row>
    <row r="606" spans="2:12" ht="12.75"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</row>
    <row r="607" spans="2:12" ht="12.75"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</row>
    <row r="608" spans="2:12" ht="12.75"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</row>
    <row r="609" spans="2:12" ht="12.75"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</row>
    <row r="610" spans="2:12" ht="12.75"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</row>
    <row r="611" spans="2:12" ht="12.75"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</row>
    <row r="612" spans="2:12" ht="12.75"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</row>
    <row r="613" spans="2:12" ht="12.75"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</row>
    <row r="614" spans="2:12" ht="12.75"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</row>
    <row r="615" spans="2:12" ht="12.75"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</row>
    <row r="616" spans="2:12" ht="12.75"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</row>
    <row r="617" spans="2:12" ht="12.75"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</row>
    <row r="618" spans="2:12" ht="12.75"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</row>
    <row r="619" spans="2:12" ht="12.75"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</row>
    <row r="620" spans="2:12" ht="12.75"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</row>
    <row r="621" spans="2:12" ht="12.75"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</row>
    <row r="622" spans="2:12" ht="12.75"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</row>
    <row r="623" spans="2:12" ht="12.75"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</row>
    <row r="624" spans="2:12" ht="12.75"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</row>
    <row r="625" spans="2:12" ht="12.75"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</row>
    <row r="626" spans="2:12" ht="12.75"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</row>
    <row r="627" spans="2:12" ht="12.75"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</row>
    <row r="628" spans="2:12" ht="12.75"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</row>
    <row r="629" spans="2:12" ht="12.75"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</row>
    <row r="630" spans="2:12" ht="12.75"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</row>
    <row r="631" spans="2:12" ht="12.75"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</row>
    <row r="632" spans="2:12" ht="12.75"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</row>
    <row r="633" spans="2:12" ht="12.75"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</row>
    <row r="634" spans="2:12" ht="12.75"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</row>
    <row r="635" spans="2:12" ht="12.75"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</row>
    <row r="636" spans="2:12" ht="12.75"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</row>
    <row r="637" spans="2:12" ht="12.75"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</row>
    <row r="638" spans="2:12" ht="12.75"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</row>
    <row r="639" spans="2:12" ht="12.75"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</row>
    <row r="640" spans="2:12" ht="12.75"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</row>
    <row r="641" spans="2:12" ht="12.75"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</row>
    <row r="642" spans="2:12" ht="12.75"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</row>
    <row r="643" spans="2:12" ht="12.75"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</row>
    <row r="644" spans="2:12" ht="12.75"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</row>
    <row r="645" spans="2:12" ht="12.75"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</row>
    <row r="646" spans="2:12" ht="12.75"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</row>
    <row r="647" spans="2:12" ht="12.75"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</row>
    <row r="648" spans="2:12" ht="12.75"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</row>
    <row r="649" spans="2:12" ht="12.75"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</row>
    <row r="650" spans="2:12" ht="12.75"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</row>
    <row r="651" spans="2:12" ht="12.75"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</row>
    <row r="652" spans="2:12" ht="12.75"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</row>
    <row r="653" spans="2:12" ht="12.75"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</row>
    <row r="654" spans="2:12" ht="12.75"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</row>
    <row r="655" spans="2:12" ht="12.75"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</row>
    <row r="656" spans="2:12" ht="12.75"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</row>
    <row r="657" spans="2:12" ht="12.75"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</row>
    <row r="658" spans="2:12" ht="12.75"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</row>
    <row r="659" spans="2:12" ht="12.75"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</row>
    <row r="660" spans="2:12" ht="12.75"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</row>
    <row r="661" spans="2:12" ht="12.75"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</row>
    <row r="662" spans="2:12" ht="12.75"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</row>
    <row r="663" spans="2:12" ht="12.75"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</row>
    <row r="664" spans="2:12" ht="12.75"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</row>
    <row r="665" spans="2:12" ht="12.75"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</row>
    <row r="666" spans="2:12" ht="12.75"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</row>
    <row r="667" spans="2:12" ht="12.75"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</row>
    <row r="668" spans="2:12" ht="12.75"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</row>
    <row r="669" spans="2:12" ht="12.75"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</row>
    <row r="670" spans="2:12" ht="12.75"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</row>
    <row r="671" spans="2:12" ht="12.75"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</row>
    <row r="672" spans="2:12" ht="12.75"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</row>
    <row r="673" spans="2:12" ht="12.75"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</row>
    <row r="674" spans="2:12" ht="12.75"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</row>
    <row r="675" spans="2:12" ht="12.75"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</row>
    <row r="676" spans="2:12" ht="12.75"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</row>
    <row r="677" spans="2:12" ht="12.75"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</row>
    <row r="678" spans="2:12" ht="12.75"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</row>
    <row r="679" spans="2:12" ht="12.75"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</row>
    <row r="680" spans="2:12" ht="12.75"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</row>
    <row r="681" spans="2:12" ht="12.75"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</row>
    <row r="682" spans="2:12" ht="12.75"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</row>
    <row r="683" spans="2:12" ht="12.75"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</row>
    <row r="684" spans="2:12" ht="12.75"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</row>
    <row r="685" spans="2:12" ht="12.75"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</row>
    <row r="686" spans="2:12" ht="12.75"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</row>
    <row r="687" spans="2:12" ht="12.75"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</row>
    <row r="688" spans="2:12" ht="12.75"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</row>
    <row r="689" spans="2:12" ht="12.75"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</row>
    <row r="690" spans="2:12" ht="12.75"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</row>
    <row r="691" spans="2:12" ht="12.75"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</row>
    <row r="692" spans="2:12" ht="12.75"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</row>
    <row r="693" spans="2:12" ht="12.75"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</row>
    <row r="694" spans="2:12" ht="12.75"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</row>
    <row r="695" spans="2:12" ht="12.75"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</row>
    <row r="696" spans="2:12" ht="12.75"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</row>
    <row r="697" spans="2:12" ht="12.75"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</row>
    <row r="698" spans="2:12" ht="12.75"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</row>
    <row r="699" spans="2:12" ht="12.75"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</row>
    <row r="700" spans="2:12" ht="12.75"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</row>
    <row r="701" spans="2:12" ht="12.75"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</row>
    <row r="702" spans="2:12" ht="12.75"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</row>
    <row r="703" spans="2:12" ht="12.75"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</row>
    <row r="704" spans="2:12" ht="12.75"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</row>
    <row r="705" spans="2:12" ht="12.75"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</row>
    <row r="706" spans="2:12" ht="12.75"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</row>
    <row r="707" spans="2:12" ht="12.75"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</row>
    <row r="708" spans="2:12" ht="12.75"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</row>
    <row r="709" spans="2:12" ht="12.75"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</row>
    <row r="710" spans="2:12" ht="12.75"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</row>
    <row r="711" spans="2:12" ht="12.75"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</row>
    <row r="712" spans="2:12" ht="12.75"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</row>
    <row r="713" spans="2:12" ht="12.75"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</row>
    <row r="714" spans="2:12" ht="12.75"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</row>
    <row r="715" spans="2:12" ht="12.75"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</row>
    <row r="716" spans="2:12" ht="12.75"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</row>
    <row r="717" spans="2:12" ht="12.75"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</row>
    <row r="718" spans="2:12" ht="12.75"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</row>
    <row r="719" spans="2:12" ht="12.75"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</row>
    <row r="720" spans="2:12" ht="12.75"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</row>
    <row r="721" spans="2:12" ht="12.75"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</row>
    <row r="722" spans="2:12" ht="12.75"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</row>
    <row r="723" spans="2:12" ht="12.75"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</row>
    <row r="724" spans="2:12" ht="12.75"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</row>
    <row r="725" spans="2:12" ht="12.75"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</row>
    <row r="726" spans="2:12" ht="12.75"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</row>
    <row r="727" spans="2:12" ht="12.75"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</row>
    <row r="728" spans="2:12" ht="12.75"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</row>
    <row r="729" spans="2:12" ht="12.75"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</row>
    <row r="730" spans="2:12" ht="12.75"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</row>
    <row r="731" spans="2:12" ht="12.75"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</row>
    <row r="732" spans="2:12" ht="12.75"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</row>
    <row r="733" spans="2:12" ht="12.75"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</row>
    <row r="734" spans="2:12" ht="12.75"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</row>
    <row r="735" spans="2:12" ht="12.75"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</row>
    <row r="736" spans="2:12" ht="12.75"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</row>
    <row r="737" spans="2:12" ht="12.75"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</row>
    <row r="738" spans="2:12" ht="12.75"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</row>
    <row r="739" spans="2:12" ht="12.75"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</row>
    <row r="740" spans="2:12" ht="12.75"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</row>
    <row r="741" spans="2:12" ht="12.75"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</row>
    <row r="742" spans="2:12" ht="12.75"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</row>
    <row r="743" spans="2:12" ht="12.75"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</row>
    <row r="744" spans="2:12" ht="12.75"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</row>
    <row r="745" spans="2:12" ht="12.75"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</row>
    <row r="746" spans="2:12" ht="12.75"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</row>
    <row r="747" spans="2:12" ht="12.75"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</row>
    <row r="748" spans="2:12" ht="12.75"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</row>
    <row r="749" spans="2:12" ht="12.75"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</row>
    <row r="750" spans="2:12" ht="12.75"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</row>
    <row r="751" spans="2:12" ht="12.75"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</row>
    <row r="752" spans="2:12" ht="12.75"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</row>
    <row r="753" spans="2:12" ht="12.75"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</row>
    <row r="754" spans="2:12" ht="12.75"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</row>
    <row r="755" spans="2:12" ht="12.75"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</row>
    <row r="756" spans="2:12" ht="12.75"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</row>
    <row r="757" spans="2:12" ht="12.75"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</row>
    <row r="758" spans="2:12" ht="12.75"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</row>
    <row r="759" spans="2:12" ht="12.75"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</row>
    <row r="760" spans="2:12" ht="12.75"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</row>
    <row r="761" spans="2:12" ht="12.75"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</row>
    <row r="762" spans="2:12" ht="12.75"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</row>
    <row r="763" spans="2:12" ht="12.75"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</row>
    <row r="764" spans="2:12" ht="12.75"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</row>
    <row r="765" spans="2:12" ht="12.75"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</row>
    <row r="766" spans="2:12" ht="12.75"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</row>
    <row r="767" spans="2:12" ht="12.75"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</row>
    <row r="768" spans="2:12" ht="12.75"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</row>
    <row r="769" spans="2:12" ht="12.75"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</row>
    <row r="770" spans="2:12" ht="12.75"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</row>
    <row r="771" spans="2:12" ht="12.75"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</row>
    <row r="772" spans="2:12" ht="12.75"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</row>
    <row r="773" spans="2:12" ht="12.75"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</row>
    <row r="774" spans="2:12" ht="12.75"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</row>
    <row r="775" spans="2:12" ht="12.75"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</row>
    <row r="776" spans="2:12" ht="12.75"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</row>
    <row r="777" spans="2:12" ht="12.75"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</row>
    <row r="778" spans="2:12" ht="12.75"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</row>
    <row r="779" spans="2:12" ht="12.75"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</row>
    <row r="780" spans="2:12" ht="12.75"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</row>
    <row r="781" spans="2:12" ht="12.75"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</row>
    <row r="782" spans="2:12" ht="12.75"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</row>
    <row r="783" spans="2:12" ht="12.75"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</row>
    <row r="784" spans="2:12" ht="12.75"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</row>
    <row r="785" spans="2:12" ht="12.75"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</row>
    <row r="786" spans="2:12" ht="12.75"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</row>
    <row r="787" spans="2:12" ht="12.75"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</row>
    <row r="788" spans="2:12" ht="12.75"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</row>
    <row r="789" spans="2:12" ht="12.75"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</row>
    <row r="790" spans="2:12" ht="12.75"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</row>
    <row r="791" spans="2:12" ht="12.75"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</row>
    <row r="792" spans="2:12" ht="12.75"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</row>
    <row r="793" spans="2:12" ht="12.75"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</row>
    <row r="794" spans="2:12" ht="12.75"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</row>
    <row r="795" spans="2:12" ht="12.75"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</row>
    <row r="796" spans="2:12" ht="12.75"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</row>
    <row r="797" spans="2:12" ht="12.75"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</row>
    <row r="798" spans="2:12" ht="12.75"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</row>
    <row r="799" spans="2:12" ht="12.75"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</row>
    <row r="800" spans="2:12" ht="12.75"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</row>
    <row r="801" spans="2:12" ht="12.75"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</row>
    <row r="802" spans="2:12" ht="12.75"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</row>
    <row r="803" spans="2:12" ht="12.75"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</row>
    <row r="804" spans="2:12" ht="12.75"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</row>
    <row r="805" spans="2:12" ht="12.75"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</row>
    <row r="806" spans="2:12" ht="12.75"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</row>
    <row r="807" spans="2:12" ht="12.75"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</row>
    <row r="808" spans="2:12" ht="12.75"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</row>
    <row r="809" spans="2:12" ht="12.75"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</row>
    <row r="810" spans="2:12" ht="12.75"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</row>
    <row r="811" spans="2:12" ht="12.75"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</row>
    <row r="812" spans="2:12" ht="12.75"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</row>
    <row r="813" spans="2:12" ht="12.75"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</row>
    <row r="814" spans="2:12" ht="12.75"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</row>
    <row r="815" spans="2:12" ht="12.75"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</row>
    <row r="816" spans="2:12" ht="12.75"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</row>
    <row r="817" spans="2:12" ht="12.75"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</row>
    <row r="818" spans="2:12" ht="12.75"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</row>
    <row r="819" spans="2:12" ht="12.75"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</row>
    <row r="820" spans="2:12" ht="12.75"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</row>
    <row r="821" spans="2:12" ht="12.75"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</row>
    <row r="822" spans="2:12" ht="12.75"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</row>
    <row r="823" spans="2:12" ht="12.75"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</row>
    <row r="824" spans="2:12" ht="12.75"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</row>
    <row r="825" spans="2:12" ht="12.75"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</row>
    <row r="826" spans="2:12" ht="12.75"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</row>
    <row r="827" spans="2:12" ht="12.75"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</row>
    <row r="828" spans="2:12" ht="12.75"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</row>
    <row r="829" spans="2:12" ht="12.75"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</row>
    <row r="830" spans="2:12" ht="12.75"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</row>
    <row r="831" spans="2:12" ht="12.75"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</row>
    <row r="832" spans="2:12" ht="12.75"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</row>
    <row r="833" spans="2:12" ht="12.75"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</row>
    <row r="834" spans="2:12" ht="12.75"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</row>
    <row r="835" spans="2:12" ht="12.75"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</row>
    <row r="836" spans="2:12" ht="12.75"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</row>
    <row r="837" spans="2:12" ht="12.75"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</row>
    <row r="838" spans="2:12" ht="12.75"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</row>
    <row r="839" spans="2:12" ht="12.75"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</row>
    <row r="840" spans="2:12" ht="12.75"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</row>
    <row r="841" spans="2:12" ht="12.75"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</row>
    <row r="842" spans="2:12" ht="12.75"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</row>
    <row r="843" spans="2:12" ht="12.75"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</row>
    <row r="844" spans="2:12" ht="12.75"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</row>
    <row r="845" spans="2:12" ht="12.75"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</row>
    <row r="846" spans="2:12" ht="12.75"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</row>
    <row r="847" spans="2:12" ht="12.75"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</row>
    <row r="848" spans="2:12" ht="12.75"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</row>
    <row r="849" spans="2:12" ht="12.75"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</row>
    <row r="850" spans="2:12" ht="12.75"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</row>
    <row r="851" spans="2:12" ht="12.75"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</row>
    <row r="852" spans="2:12" ht="12.75"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</row>
    <row r="853" spans="2:12" ht="12.75"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</row>
    <row r="854" spans="2:12" ht="12.75"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</row>
    <row r="855" spans="2:12" ht="12.75"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</row>
    <row r="856" spans="2:12" ht="12.75"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</row>
    <row r="857" spans="2:12" ht="12.75"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</row>
    <row r="858" spans="2:12" ht="12.75"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</row>
    <row r="859" spans="2:12" ht="12.75"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</row>
    <row r="860" spans="2:12" ht="12.75"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</row>
    <row r="861" spans="2:12" ht="12.75"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</row>
    <row r="862" spans="2:12" ht="12.75"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</row>
    <row r="863" spans="2:12" ht="12.75"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</row>
    <row r="864" spans="2:12" ht="12.75"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</row>
    <row r="865" spans="2:12" ht="12.75"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</row>
  </sheetData>
  <mergeCells count="3">
    <mergeCell ref="B3:L3"/>
    <mergeCell ref="A1:L1"/>
    <mergeCell ref="N1:R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5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37.7109375" style="0" customWidth="1"/>
    <col min="2" max="2" width="24.8515625" style="0" customWidth="1"/>
    <col min="3" max="3" width="22.57421875" style="0" customWidth="1"/>
    <col min="4" max="4" width="20.421875" style="0" customWidth="1"/>
  </cols>
  <sheetData>
    <row r="2" spans="1:4" ht="18">
      <c r="A2" s="85" t="s">
        <v>289</v>
      </c>
      <c r="B2" s="244" t="s">
        <v>278</v>
      </c>
      <c r="C2" s="244"/>
      <c r="D2" s="244"/>
    </row>
    <row r="3" spans="2:4" ht="15">
      <c r="B3" s="81" t="s">
        <v>279</v>
      </c>
      <c r="C3" s="81" t="s">
        <v>280</v>
      </c>
      <c r="D3" s="81" t="s">
        <v>281</v>
      </c>
    </row>
    <row r="4" ht="15">
      <c r="A4" s="84" t="s">
        <v>297</v>
      </c>
    </row>
    <row r="5" spans="1:4" ht="12.75">
      <c r="A5" s="88" t="s">
        <v>296</v>
      </c>
      <c r="B5" s="82" t="s">
        <v>298</v>
      </c>
      <c r="C5" s="82" t="s">
        <v>298</v>
      </c>
      <c r="D5" s="82" t="s">
        <v>298</v>
      </c>
    </row>
    <row r="6" spans="1:4" ht="12.75">
      <c r="A6" s="88" t="s">
        <v>277</v>
      </c>
      <c r="B6" s="82" t="s">
        <v>304</v>
      </c>
      <c r="C6" s="82" t="s">
        <v>304</v>
      </c>
      <c r="D6" s="82" t="s">
        <v>304</v>
      </c>
    </row>
    <row r="7" spans="1:3" ht="12.75">
      <c r="A7" s="4"/>
      <c r="B7" s="82"/>
      <c r="C7" s="82"/>
    </row>
    <row r="8" spans="1:3" ht="12.75">
      <c r="A8" s="4"/>
      <c r="B8" s="82"/>
      <c r="C8" s="82"/>
    </row>
    <row r="9" spans="1:3" ht="12.75">
      <c r="A9" s="13"/>
      <c r="B9" s="82"/>
      <c r="C9" s="82"/>
    </row>
    <row r="10" spans="1:3" ht="12.75">
      <c r="A10" s="13"/>
      <c r="B10" s="82"/>
      <c r="C10" s="82"/>
    </row>
    <row r="11" spans="1:3" ht="12.75">
      <c r="A11" s="13"/>
      <c r="B11" s="82"/>
      <c r="C11" s="82"/>
    </row>
    <row r="13" ht="12.75">
      <c r="A13" s="80"/>
    </row>
    <row r="14" spans="1:4" ht="12.75">
      <c r="A14" s="13"/>
      <c r="D14" s="82"/>
    </row>
    <row r="15" spans="1:4" ht="12.75">
      <c r="A15" s="13"/>
      <c r="D15" s="82"/>
    </row>
  </sheetData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N4" sqref="N4"/>
    </sheetView>
  </sheetViews>
  <sheetFormatPr defaultColWidth="9.140625" defaultRowHeight="12.75"/>
  <cols>
    <col min="1" max="1" width="28.00390625" style="0" customWidth="1"/>
    <col min="2" max="12" width="4.00390625" style="39" bestFit="1" customWidth="1"/>
  </cols>
  <sheetData>
    <row r="1" spans="1:19" ht="37.5" customHeight="1">
      <c r="A1" s="293" t="s">
        <v>177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6" t="s">
        <v>254</v>
      </c>
      <c r="N1" s="296"/>
      <c r="O1" s="296"/>
      <c r="P1" s="296"/>
      <c r="Q1" s="296"/>
      <c r="S1" s="41" t="s">
        <v>195</v>
      </c>
    </row>
    <row r="2" spans="2:12" ht="12.75">
      <c r="B2"/>
      <c r="C2"/>
      <c r="D2"/>
      <c r="E2"/>
      <c r="F2"/>
      <c r="G2"/>
      <c r="H2"/>
      <c r="I2"/>
      <c r="J2"/>
      <c r="K2"/>
      <c r="L2"/>
    </row>
    <row r="3" spans="1:12" ht="12.75">
      <c r="A3" s="19" t="s">
        <v>85</v>
      </c>
      <c r="B3" s="292" t="s">
        <v>99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2:12" ht="12.75">
      <c r="B4" s="4">
        <v>131</v>
      </c>
      <c r="C4" s="4">
        <v>211</v>
      </c>
      <c r="D4" s="4">
        <v>212</v>
      </c>
      <c r="E4" s="4">
        <v>213</v>
      </c>
      <c r="F4" s="4">
        <v>214</v>
      </c>
      <c r="G4" s="4">
        <v>215</v>
      </c>
      <c r="H4" s="1">
        <v>221</v>
      </c>
      <c r="I4" s="1">
        <v>222</v>
      </c>
      <c r="J4" s="1">
        <v>223</v>
      </c>
      <c r="K4" s="4">
        <v>224</v>
      </c>
      <c r="L4" s="1">
        <v>225</v>
      </c>
    </row>
    <row r="5" spans="1:12" ht="12.75">
      <c r="A5" s="50" t="s">
        <v>257</v>
      </c>
      <c r="B5" s="5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2.75">
      <c r="A6" s="50" t="s">
        <v>258</v>
      </c>
      <c r="B6" s="5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2.75">
      <c r="A7" s="50" t="s">
        <v>204</v>
      </c>
      <c r="B7" s="5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2.75">
      <c r="A8" s="50" t="s">
        <v>210</v>
      </c>
      <c r="B8" s="54"/>
      <c r="C8" s="55"/>
      <c r="D8" s="34"/>
      <c r="E8" s="34"/>
      <c r="F8" s="34"/>
      <c r="G8" s="34"/>
      <c r="H8" s="34"/>
      <c r="I8" s="34"/>
      <c r="J8" s="34"/>
      <c r="K8" s="34"/>
      <c r="L8" s="34"/>
    </row>
    <row r="9" spans="1:12" ht="12.75">
      <c r="A9" s="50" t="s">
        <v>211</v>
      </c>
      <c r="B9" s="54"/>
      <c r="C9" s="55"/>
      <c r="D9" s="34"/>
      <c r="E9" s="34"/>
      <c r="F9" s="34"/>
      <c r="G9" s="34"/>
      <c r="H9" s="34"/>
      <c r="I9" s="34"/>
      <c r="J9" s="34"/>
      <c r="K9" s="34"/>
      <c r="L9" s="34"/>
    </row>
    <row r="10" spans="1:12" ht="25.5">
      <c r="A10" s="50" t="s">
        <v>212</v>
      </c>
      <c r="B10" s="5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25.5">
      <c r="A11" s="50" t="s">
        <v>259</v>
      </c>
      <c r="B11" s="5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2.75">
      <c r="A12" s="13"/>
      <c r="B12" s="5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12.75">
      <c r="A13" s="13"/>
      <c r="B13" s="54"/>
      <c r="C13" s="55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12.75">
      <c r="A14" s="13"/>
      <c r="B14" s="54"/>
      <c r="C14" s="55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2.75">
      <c r="A15" s="13"/>
      <c r="B15" s="54"/>
      <c r="C15" s="55"/>
      <c r="D15" s="34"/>
      <c r="E15" s="34"/>
      <c r="F15" s="34"/>
      <c r="G15" s="34"/>
      <c r="H15" s="34"/>
      <c r="I15" s="34"/>
      <c r="J15" s="34"/>
      <c r="K15" s="34"/>
      <c r="L15" s="34"/>
    </row>
    <row r="16" spans="1:12" s="15" customFormat="1" ht="12.75">
      <c r="A16" s="16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12.75">
      <c r="A17" s="13"/>
      <c r="B17" s="54"/>
      <c r="C17" s="55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13"/>
      <c r="B18" s="54"/>
      <c r="C18" s="55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13"/>
      <c r="B19" s="54"/>
      <c r="C19" s="55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13"/>
      <c r="B20" s="5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13"/>
      <c r="B21" s="5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13"/>
      <c r="B22" s="5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13"/>
      <c r="B23" s="5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9" ht="12.75">
      <c r="C29" s="56"/>
    </row>
    <row r="30" ht="12.75">
      <c r="C30" s="56"/>
    </row>
    <row r="31" ht="12.75">
      <c r="C31" s="56"/>
    </row>
    <row r="34" ht="12.75">
      <c r="C34" s="56"/>
    </row>
    <row r="37" ht="12.75">
      <c r="C37" s="56"/>
    </row>
  </sheetData>
  <mergeCells count="3">
    <mergeCell ref="A1:L1"/>
    <mergeCell ref="B3:L3"/>
    <mergeCell ref="M1:Q1"/>
  </mergeCells>
  <printOptions/>
  <pageMargins left="0.75" right="0.75" top="1" bottom="1" header="0.5" footer="0.5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A5" sqref="A5:A10"/>
    </sheetView>
  </sheetViews>
  <sheetFormatPr defaultColWidth="9.140625" defaultRowHeight="12.75"/>
  <cols>
    <col min="1" max="1" width="22.28125" style="0" bestFit="1" customWidth="1"/>
    <col min="2" max="12" width="4.00390625" style="39" bestFit="1" customWidth="1"/>
  </cols>
  <sheetData>
    <row r="1" spans="1:19" ht="42.75" customHeight="1">
      <c r="A1" s="293" t="s">
        <v>201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6" t="s">
        <v>254</v>
      </c>
      <c r="N1" s="296"/>
      <c r="O1" s="296"/>
      <c r="P1" s="296"/>
      <c r="Q1" s="296"/>
      <c r="S1" s="41" t="s">
        <v>184</v>
      </c>
    </row>
    <row r="2" spans="2:12" ht="12.75">
      <c r="B2"/>
      <c r="C2"/>
      <c r="D2"/>
      <c r="E2"/>
      <c r="F2"/>
      <c r="G2"/>
      <c r="H2"/>
      <c r="I2"/>
      <c r="J2"/>
      <c r="K2"/>
      <c r="L2"/>
    </row>
    <row r="3" spans="1:12" ht="12.75">
      <c r="A3" s="19" t="s">
        <v>85</v>
      </c>
      <c r="B3" s="292" t="s">
        <v>99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2:12" ht="12.75">
      <c r="B4" s="4">
        <v>131</v>
      </c>
      <c r="C4" s="4">
        <v>211</v>
      </c>
      <c r="D4" s="4">
        <v>212</v>
      </c>
      <c r="E4" s="4">
        <v>213</v>
      </c>
      <c r="F4" s="4">
        <v>214</v>
      </c>
      <c r="G4" s="4">
        <v>215</v>
      </c>
      <c r="H4" s="1">
        <v>221</v>
      </c>
      <c r="I4" s="1">
        <v>222</v>
      </c>
      <c r="J4" s="1">
        <v>223</v>
      </c>
      <c r="K4" s="4">
        <v>224</v>
      </c>
      <c r="L4" s="1">
        <v>225</v>
      </c>
    </row>
    <row r="5" spans="1:12" ht="12.75">
      <c r="A5" s="51" t="s">
        <v>202</v>
      </c>
      <c r="B5" s="54"/>
      <c r="C5" s="34"/>
      <c r="D5" s="34"/>
      <c r="E5" s="34"/>
      <c r="F5" s="34"/>
      <c r="G5" s="34"/>
      <c r="H5" s="34" t="s">
        <v>215</v>
      </c>
      <c r="I5" s="34" t="s">
        <v>215</v>
      </c>
      <c r="J5" s="34"/>
      <c r="K5" s="34"/>
      <c r="L5" s="34"/>
    </row>
    <row r="6" spans="1:12" ht="12.75">
      <c r="A6" s="51" t="s">
        <v>203</v>
      </c>
      <c r="B6" s="54"/>
      <c r="C6" s="55"/>
      <c r="D6" s="34"/>
      <c r="E6" s="34"/>
      <c r="F6" s="34"/>
      <c r="G6" s="34"/>
      <c r="H6" s="34" t="s">
        <v>215</v>
      </c>
      <c r="I6" s="34" t="s">
        <v>215</v>
      </c>
      <c r="J6" s="34"/>
      <c r="K6" s="34"/>
      <c r="L6" s="34"/>
    </row>
    <row r="7" spans="1:12" ht="12.75">
      <c r="A7" s="51" t="s">
        <v>196</v>
      </c>
      <c r="B7" s="54"/>
      <c r="C7" s="55"/>
      <c r="D7" s="34"/>
      <c r="E7" s="34"/>
      <c r="F7" s="34"/>
      <c r="G7" s="34"/>
      <c r="H7" s="34" t="s">
        <v>215</v>
      </c>
      <c r="I7" s="34" t="s">
        <v>215</v>
      </c>
      <c r="J7" s="34"/>
      <c r="K7" s="34"/>
      <c r="L7" s="34"/>
    </row>
    <row r="8" spans="1:12" ht="12.75">
      <c r="A8" s="50" t="s">
        <v>198</v>
      </c>
      <c r="B8" s="54"/>
      <c r="C8" s="34"/>
      <c r="D8" s="34"/>
      <c r="E8" s="34"/>
      <c r="F8" s="34"/>
      <c r="G8" s="34"/>
      <c r="H8" s="34" t="s">
        <v>215</v>
      </c>
      <c r="I8" s="34" t="s">
        <v>215</v>
      </c>
      <c r="J8" s="34"/>
      <c r="K8" s="34"/>
      <c r="L8" s="34"/>
    </row>
    <row r="9" spans="1:12" ht="12.75">
      <c r="A9" s="50" t="s">
        <v>197</v>
      </c>
      <c r="B9" s="54"/>
      <c r="C9" s="34"/>
      <c r="D9" s="34"/>
      <c r="E9" s="34"/>
      <c r="F9" s="34"/>
      <c r="G9" s="34"/>
      <c r="H9" s="34" t="s">
        <v>215</v>
      </c>
      <c r="I9" s="34" t="s">
        <v>215</v>
      </c>
      <c r="J9" s="34"/>
      <c r="K9" s="34"/>
      <c r="L9" s="34"/>
    </row>
    <row r="10" spans="1:12" ht="12.75">
      <c r="A10" s="50" t="s">
        <v>199</v>
      </c>
      <c r="B10" s="54"/>
      <c r="C10" s="34"/>
      <c r="D10" s="34"/>
      <c r="E10" s="34"/>
      <c r="F10" s="34"/>
      <c r="G10" s="34"/>
      <c r="H10" s="34" t="s">
        <v>215</v>
      </c>
      <c r="I10" s="34" t="s">
        <v>215</v>
      </c>
      <c r="J10" s="34"/>
      <c r="K10" s="34"/>
      <c r="L10" s="34"/>
    </row>
    <row r="11" spans="1:12" ht="12.75">
      <c r="A11" s="50" t="s">
        <v>216</v>
      </c>
      <c r="B11" s="54"/>
      <c r="C11" s="55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2.75">
      <c r="A12" s="13"/>
      <c r="B12" s="54"/>
      <c r="C12" s="55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12.75">
      <c r="A13" s="13"/>
      <c r="B13" s="54"/>
      <c r="C13" s="55"/>
      <c r="D13" s="34"/>
      <c r="E13" s="34"/>
      <c r="F13" s="34"/>
      <c r="G13" s="34"/>
      <c r="H13" s="34"/>
      <c r="I13" s="34"/>
      <c r="J13" s="34"/>
      <c r="K13" s="34"/>
      <c r="L13" s="34"/>
    </row>
    <row r="14" spans="1:12" s="15" customFormat="1" ht="12.75">
      <c r="A14" s="16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2" ht="12.75">
      <c r="A15" s="13"/>
      <c r="B15" s="54"/>
      <c r="C15" s="55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12.75">
      <c r="A16" s="13"/>
      <c r="B16" s="54"/>
      <c r="C16" s="55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12.75">
      <c r="A17" s="13"/>
      <c r="B17" s="54"/>
      <c r="C17" s="55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13"/>
      <c r="B18" s="5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13"/>
      <c r="B19" s="5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13"/>
      <c r="B20" s="5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13"/>
      <c r="B21" s="5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7" ht="12.75">
      <c r="C27" s="56"/>
    </row>
    <row r="28" ht="12.75">
      <c r="C28" s="56"/>
    </row>
    <row r="29" ht="12.75">
      <c r="C29" s="56"/>
    </row>
    <row r="32" ht="12.75">
      <c r="C32" s="56"/>
    </row>
    <row r="35" ht="12.75">
      <c r="C35" s="56"/>
    </row>
  </sheetData>
  <mergeCells count="3">
    <mergeCell ref="A1:L1"/>
    <mergeCell ref="B3:L3"/>
    <mergeCell ref="M1:Q1"/>
  </mergeCells>
  <printOptions/>
  <pageMargins left="0.75" right="0.75" top="1" bottom="1" header="0.5" footer="0.5"/>
  <pageSetup horizontalDpi="200" verticalDpi="2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selection activeCell="N17" sqref="N17"/>
    </sheetView>
  </sheetViews>
  <sheetFormatPr defaultColWidth="9.140625" defaultRowHeight="12.75"/>
  <cols>
    <col min="1" max="1" width="38.7109375" style="0" customWidth="1"/>
    <col min="2" max="12" width="4.00390625" style="39" bestFit="1" customWidth="1"/>
  </cols>
  <sheetData>
    <row r="1" spans="1:19" ht="43.5" customHeight="1">
      <c r="A1" s="293" t="s">
        <v>200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6" t="s">
        <v>254</v>
      </c>
      <c r="N1" s="296"/>
      <c r="O1" s="296"/>
      <c r="P1" s="296"/>
      <c r="Q1" s="296"/>
      <c r="S1" s="41" t="s">
        <v>195</v>
      </c>
    </row>
    <row r="2" spans="2:12" ht="12.75">
      <c r="B2"/>
      <c r="C2"/>
      <c r="D2"/>
      <c r="E2"/>
      <c r="F2"/>
      <c r="G2"/>
      <c r="H2"/>
      <c r="I2"/>
      <c r="J2"/>
      <c r="K2"/>
      <c r="L2"/>
    </row>
    <row r="3" spans="1:12" ht="12.75">
      <c r="A3" s="19" t="s">
        <v>85</v>
      </c>
      <c r="B3" s="292" t="s">
        <v>99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2:12" ht="12.75">
      <c r="B4" s="4">
        <v>131</v>
      </c>
      <c r="C4" s="4">
        <v>211</v>
      </c>
      <c r="D4" s="4">
        <v>212</v>
      </c>
      <c r="E4" s="4">
        <v>213</v>
      </c>
      <c r="F4" s="4">
        <v>214</v>
      </c>
      <c r="G4" s="4">
        <v>215</v>
      </c>
      <c r="H4" s="1">
        <v>221</v>
      </c>
      <c r="I4" s="1">
        <v>222</v>
      </c>
      <c r="J4" s="1">
        <v>223</v>
      </c>
      <c r="K4" s="4">
        <v>224</v>
      </c>
      <c r="L4" s="1">
        <v>225</v>
      </c>
    </row>
    <row r="5" spans="1:12" ht="12.75">
      <c r="A5" s="51" t="s">
        <v>262</v>
      </c>
      <c r="B5" s="5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2.75">
      <c r="A6" s="51" t="s">
        <v>263</v>
      </c>
      <c r="B6" s="5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2.75">
      <c r="A7" s="51" t="s">
        <v>239</v>
      </c>
      <c r="B7" s="5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2.75">
      <c r="A8" s="51" t="s">
        <v>260</v>
      </c>
      <c r="B8" s="5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12.75">
      <c r="A9" s="51" t="s">
        <v>238</v>
      </c>
      <c r="B9" s="54"/>
      <c r="C9" s="55"/>
      <c r="D9" s="34"/>
      <c r="E9" s="34"/>
      <c r="F9" s="34"/>
      <c r="G9" s="34"/>
      <c r="H9" s="34"/>
      <c r="I9" s="34"/>
      <c r="J9" s="34"/>
      <c r="K9" s="34"/>
      <c r="L9" s="34"/>
    </row>
    <row r="10" spans="1:12" ht="12.75">
      <c r="A10" s="51" t="s">
        <v>217</v>
      </c>
      <c r="B10" s="54"/>
      <c r="C10" s="55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2.75">
      <c r="A11" s="51" t="s">
        <v>261</v>
      </c>
      <c r="B11" s="5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2.75">
      <c r="A12" s="50"/>
      <c r="B12" s="5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12.75">
      <c r="A13" s="28"/>
      <c r="B13" s="5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12.75">
      <c r="A14" s="13"/>
      <c r="B14" s="54"/>
      <c r="C14" s="55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2.75">
      <c r="A15" s="13"/>
      <c r="B15" s="54"/>
      <c r="C15" s="55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12.75">
      <c r="A16" s="13"/>
      <c r="B16" s="54"/>
      <c r="C16" s="55"/>
      <c r="D16" s="34"/>
      <c r="E16" s="34"/>
      <c r="F16" s="34"/>
      <c r="G16" s="34"/>
      <c r="H16" s="34"/>
      <c r="I16" s="34"/>
      <c r="J16" s="34"/>
      <c r="K16" s="34"/>
      <c r="L16" s="34"/>
    </row>
    <row r="17" spans="1:12" s="15" customFormat="1" ht="12.75">
      <c r="A17" s="1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ht="12.75">
      <c r="A18" s="13"/>
      <c r="B18" s="54"/>
      <c r="C18" s="55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13"/>
      <c r="B19" s="54"/>
      <c r="C19" s="55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13"/>
      <c r="B20" s="54"/>
      <c r="C20" s="55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13"/>
      <c r="B21" s="5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13"/>
      <c r="B22" s="5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13"/>
      <c r="B23" s="5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13"/>
      <c r="B24" s="5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30" ht="12.75">
      <c r="C30" s="56"/>
    </row>
    <row r="31" ht="12.75">
      <c r="C31" s="56"/>
    </row>
    <row r="32" ht="12.75">
      <c r="C32" s="56"/>
    </row>
    <row r="35" ht="12.75">
      <c r="C35" s="56"/>
    </row>
    <row r="38" ht="12.75">
      <c r="C38" s="56"/>
    </row>
  </sheetData>
  <mergeCells count="3">
    <mergeCell ref="A1:L1"/>
    <mergeCell ref="B3:L3"/>
    <mergeCell ref="M1:Q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Q8" sqref="Q8"/>
    </sheetView>
  </sheetViews>
  <sheetFormatPr defaultColWidth="9.140625" defaultRowHeight="12.75"/>
  <cols>
    <col min="1" max="1" width="26.140625" style="0" customWidth="1"/>
    <col min="2" max="12" width="4.00390625" style="39" bestFit="1" customWidth="1"/>
  </cols>
  <sheetData>
    <row r="1" spans="1:19" ht="39" customHeight="1">
      <c r="A1" s="293" t="s">
        <v>191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6" t="s">
        <v>254</v>
      </c>
      <c r="N1" s="296"/>
      <c r="O1" s="296"/>
      <c r="P1" s="296"/>
      <c r="Q1" s="296"/>
      <c r="S1" s="41" t="s">
        <v>185</v>
      </c>
    </row>
    <row r="2" spans="2:12" ht="12.75">
      <c r="B2"/>
      <c r="C2"/>
      <c r="D2"/>
      <c r="E2"/>
      <c r="F2"/>
      <c r="G2"/>
      <c r="H2"/>
      <c r="I2"/>
      <c r="J2"/>
      <c r="K2"/>
      <c r="L2"/>
    </row>
    <row r="3" spans="1:12" ht="12.75">
      <c r="A3" s="19" t="s">
        <v>85</v>
      </c>
      <c r="B3" s="292" t="s">
        <v>99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2:12" ht="12.75">
      <c r="B4" s="4">
        <v>131</v>
      </c>
      <c r="C4" s="4">
        <v>211</v>
      </c>
      <c r="D4" s="4">
        <v>212</v>
      </c>
      <c r="E4" s="4">
        <v>213</v>
      </c>
      <c r="F4" s="4">
        <v>214</v>
      </c>
      <c r="G4" s="4">
        <v>215</v>
      </c>
      <c r="H4" s="1">
        <v>221</v>
      </c>
      <c r="I4" s="1">
        <v>222</v>
      </c>
      <c r="J4" s="1">
        <v>223</v>
      </c>
      <c r="K4" s="4">
        <v>224</v>
      </c>
      <c r="L4" s="1">
        <v>225</v>
      </c>
    </row>
    <row r="5" spans="1:12" ht="12.75">
      <c r="A5" s="50" t="s">
        <v>189</v>
      </c>
      <c r="B5" s="5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2.75">
      <c r="A6" s="50" t="s">
        <v>190</v>
      </c>
      <c r="B6" s="5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2.75">
      <c r="A7" s="13"/>
      <c r="B7" s="5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2.75">
      <c r="A8" s="13"/>
      <c r="B8" s="54"/>
      <c r="C8" s="55"/>
      <c r="D8" s="34"/>
      <c r="E8" s="34"/>
      <c r="F8" s="34"/>
      <c r="G8" s="34"/>
      <c r="H8" s="34"/>
      <c r="I8" s="34"/>
      <c r="J8" s="34"/>
      <c r="K8" s="34"/>
      <c r="L8" s="34"/>
    </row>
    <row r="9" spans="1:12" ht="12.75">
      <c r="A9" s="13"/>
      <c r="B9" s="54"/>
      <c r="C9" s="55"/>
      <c r="D9" s="34"/>
      <c r="E9" s="34"/>
      <c r="F9" s="34"/>
      <c r="G9" s="34"/>
      <c r="H9" s="34"/>
      <c r="I9" s="34"/>
      <c r="J9" s="34"/>
      <c r="K9" s="34"/>
      <c r="L9" s="34"/>
    </row>
    <row r="10" spans="1:12" ht="12.75">
      <c r="A10" s="13"/>
      <c r="B10" s="5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2.75">
      <c r="A11" s="13"/>
      <c r="B11" s="5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2.75">
      <c r="A12" s="13"/>
      <c r="B12" s="5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12.75">
      <c r="A13" s="13"/>
      <c r="B13" s="54"/>
      <c r="C13" s="55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12.75">
      <c r="A14" s="13"/>
      <c r="B14" s="54"/>
      <c r="C14" s="55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2.75">
      <c r="A15" s="13"/>
      <c r="B15" s="54"/>
      <c r="C15" s="55"/>
      <c r="D15" s="34"/>
      <c r="E15" s="34"/>
      <c r="F15" s="34"/>
      <c r="G15" s="34"/>
      <c r="H15" s="34"/>
      <c r="I15" s="34"/>
      <c r="J15" s="34"/>
      <c r="K15" s="34"/>
      <c r="L15" s="34"/>
    </row>
    <row r="16" spans="1:12" s="15" customFormat="1" ht="12.75">
      <c r="A16" s="16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12.75">
      <c r="A17" s="13"/>
      <c r="B17" s="54"/>
      <c r="C17" s="55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13"/>
      <c r="B18" s="54"/>
      <c r="C18" s="55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13"/>
      <c r="B19" s="54"/>
      <c r="C19" s="55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13"/>
      <c r="B20" s="5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13"/>
      <c r="B21" s="5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13"/>
      <c r="B22" s="5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13"/>
      <c r="B23" s="5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9" ht="12.75">
      <c r="C29" s="56"/>
    </row>
    <row r="30" ht="12.75">
      <c r="C30" s="56"/>
    </row>
    <row r="31" ht="12.75">
      <c r="C31" s="56"/>
    </row>
    <row r="34" ht="12.75">
      <c r="C34" s="56"/>
    </row>
    <row r="37" ht="12.75">
      <c r="C37" s="56"/>
    </row>
  </sheetData>
  <mergeCells count="3">
    <mergeCell ref="A1:L1"/>
    <mergeCell ref="B3:L3"/>
    <mergeCell ref="M1:Q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B5" sqref="B5:L65536"/>
    </sheetView>
  </sheetViews>
  <sheetFormatPr defaultColWidth="9.140625" defaultRowHeight="12.75"/>
  <cols>
    <col min="1" max="1" width="22.28125" style="0" bestFit="1" customWidth="1"/>
    <col min="2" max="12" width="4.00390625" style="39" bestFit="1" customWidth="1"/>
  </cols>
  <sheetData>
    <row r="1" spans="1:19" ht="38.25" customHeight="1">
      <c r="A1" s="293" t="s">
        <v>209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6" t="s">
        <v>254</v>
      </c>
      <c r="N1" s="296"/>
      <c r="O1" s="296"/>
      <c r="P1" s="296"/>
      <c r="Q1" s="296"/>
      <c r="S1" s="41" t="s">
        <v>186</v>
      </c>
    </row>
    <row r="2" spans="2:12" ht="12.75">
      <c r="B2"/>
      <c r="C2"/>
      <c r="D2"/>
      <c r="E2"/>
      <c r="F2"/>
      <c r="G2"/>
      <c r="H2"/>
      <c r="I2"/>
      <c r="J2"/>
      <c r="K2"/>
      <c r="L2"/>
    </row>
    <row r="3" spans="1:12" ht="12.75">
      <c r="A3" s="19" t="s">
        <v>85</v>
      </c>
      <c r="B3" s="292" t="s">
        <v>99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2:12" ht="12.75">
      <c r="B4" s="4">
        <v>131</v>
      </c>
      <c r="C4" s="4">
        <v>211</v>
      </c>
      <c r="D4" s="4">
        <v>212</v>
      </c>
      <c r="E4" s="4">
        <v>213</v>
      </c>
      <c r="F4" s="4">
        <v>214</v>
      </c>
      <c r="G4" s="4">
        <v>215</v>
      </c>
      <c r="H4" s="1">
        <v>221</v>
      </c>
      <c r="I4" s="1">
        <v>222</v>
      </c>
      <c r="J4" s="1">
        <v>223</v>
      </c>
      <c r="K4" s="4">
        <v>224</v>
      </c>
      <c r="L4" s="1">
        <v>225</v>
      </c>
    </row>
    <row r="5" spans="1:12" ht="12.75">
      <c r="A5" s="29"/>
      <c r="B5" s="5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2.75">
      <c r="A6" s="29"/>
      <c r="B6" s="5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2.75">
      <c r="A7" s="29"/>
      <c r="B7" s="5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2.75">
      <c r="A8" s="29"/>
      <c r="B8" s="54"/>
      <c r="C8" s="55"/>
      <c r="D8" s="34"/>
      <c r="E8" s="34"/>
      <c r="F8" s="34"/>
      <c r="G8" s="34"/>
      <c r="H8" s="34"/>
      <c r="I8" s="34"/>
      <c r="J8" s="34"/>
      <c r="K8" s="34"/>
      <c r="L8" s="34"/>
    </row>
    <row r="9" spans="1:12" ht="12.75">
      <c r="A9" s="29"/>
      <c r="B9" s="54"/>
      <c r="C9" s="55"/>
      <c r="D9" s="34"/>
      <c r="E9" s="34"/>
      <c r="F9" s="34"/>
      <c r="G9" s="34"/>
      <c r="H9" s="34"/>
      <c r="I9" s="34"/>
      <c r="J9" s="34"/>
      <c r="K9" s="34"/>
      <c r="L9" s="34"/>
    </row>
    <row r="10" spans="1:12" ht="12.75">
      <c r="A10" s="28"/>
      <c r="B10" s="5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2.75">
      <c r="A11" s="28"/>
      <c r="B11" s="5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2.75">
      <c r="A12" s="28"/>
      <c r="B12" s="5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12.75">
      <c r="A13" s="13"/>
      <c r="B13" s="54"/>
      <c r="C13" s="55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12.75">
      <c r="A14" s="13"/>
      <c r="B14" s="54"/>
      <c r="C14" s="55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2.75">
      <c r="A15" s="13"/>
      <c r="B15" s="54"/>
      <c r="C15" s="55"/>
      <c r="D15" s="34"/>
      <c r="E15" s="34"/>
      <c r="F15" s="34"/>
      <c r="G15" s="34"/>
      <c r="H15" s="34"/>
      <c r="I15" s="34"/>
      <c r="J15" s="34"/>
      <c r="K15" s="34"/>
      <c r="L15" s="34"/>
    </row>
    <row r="16" spans="1:12" s="15" customFormat="1" ht="12.75">
      <c r="A16" s="16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12.75">
      <c r="A17" s="13"/>
      <c r="B17" s="54"/>
      <c r="C17" s="55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13"/>
      <c r="B18" s="54"/>
      <c r="C18" s="55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13"/>
      <c r="B19" s="54"/>
      <c r="C19" s="55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13"/>
      <c r="B20" s="5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13"/>
      <c r="B21" s="5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13"/>
      <c r="B22" s="5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13"/>
      <c r="B23" s="5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9" ht="12.75">
      <c r="C29" s="56"/>
    </row>
    <row r="30" ht="12.75">
      <c r="C30" s="56"/>
    </row>
    <row r="31" ht="12.75">
      <c r="C31" s="56"/>
    </row>
    <row r="34" ht="12.75">
      <c r="C34" s="56"/>
    </row>
    <row r="37" ht="12.75">
      <c r="C37" s="56"/>
    </row>
  </sheetData>
  <mergeCells count="3">
    <mergeCell ref="A1:L1"/>
    <mergeCell ref="B3:L3"/>
    <mergeCell ref="M1:Q1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P10" sqref="P10"/>
    </sheetView>
  </sheetViews>
  <sheetFormatPr defaultColWidth="9.140625" defaultRowHeight="12.75"/>
  <cols>
    <col min="1" max="1" width="43.421875" style="0" customWidth="1"/>
    <col min="2" max="12" width="4.00390625" style="39" bestFit="1" customWidth="1"/>
  </cols>
  <sheetData>
    <row r="1" spans="1:19" ht="39.75" customHeight="1">
      <c r="A1" s="293" t="s">
        <v>192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6" t="s">
        <v>254</v>
      </c>
      <c r="N1" s="296"/>
      <c r="O1" s="296"/>
      <c r="P1" s="296"/>
      <c r="Q1" s="296"/>
      <c r="S1" s="41" t="s">
        <v>186</v>
      </c>
    </row>
    <row r="2" spans="2:12" ht="12.75">
      <c r="B2"/>
      <c r="C2"/>
      <c r="D2"/>
      <c r="E2"/>
      <c r="F2"/>
      <c r="G2"/>
      <c r="H2"/>
      <c r="I2"/>
      <c r="J2"/>
      <c r="K2"/>
      <c r="L2"/>
    </row>
    <row r="3" spans="1:12" ht="12.75">
      <c r="A3" s="19" t="s">
        <v>85</v>
      </c>
      <c r="B3" s="292" t="s">
        <v>99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2:12" ht="12.75">
      <c r="B4" s="4">
        <v>131</v>
      </c>
      <c r="C4" s="4">
        <v>211</v>
      </c>
      <c r="D4" s="4">
        <v>212</v>
      </c>
      <c r="E4" s="4">
        <v>213</v>
      </c>
      <c r="F4" s="4">
        <v>214</v>
      </c>
      <c r="G4" s="4">
        <v>215</v>
      </c>
      <c r="H4" s="1">
        <v>221</v>
      </c>
      <c r="I4" s="1">
        <v>222</v>
      </c>
      <c r="J4" s="1">
        <v>223</v>
      </c>
      <c r="K4" s="4">
        <v>224</v>
      </c>
      <c r="L4" s="1">
        <v>225</v>
      </c>
    </row>
    <row r="5" spans="1:12" ht="15">
      <c r="A5" s="52" t="s">
        <v>205</v>
      </c>
      <c r="B5" s="5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5">
      <c r="A6" s="52" t="s">
        <v>206</v>
      </c>
      <c r="B6" s="5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5">
      <c r="A7" s="52" t="s">
        <v>207</v>
      </c>
      <c r="B7" s="5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5">
      <c r="A8" s="52" t="s">
        <v>208</v>
      </c>
      <c r="B8" s="54"/>
      <c r="C8" s="55"/>
      <c r="D8" s="34"/>
      <c r="E8" s="34"/>
      <c r="F8" s="34"/>
      <c r="G8" s="34"/>
      <c r="H8" s="34"/>
      <c r="I8" s="34"/>
      <c r="J8" s="34"/>
      <c r="K8" s="34"/>
      <c r="L8" s="34"/>
    </row>
    <row r="9" spans="1:12" ht="12.75">
      <c r="A9" s="13"/>
      <c r="B9" s="54"/>
      <c r="C9" s="55"/>
      <c r="D9" s="34"/>
      <c r="E9" s="34"/>
      <c r="F9" s="34"/>
      <c r="G9" s="34"/>
      <c r="H9" s="34"/>
      <c r="I9" s="34"/>
      <c r="J9" s="34"/>
      <c r="K9" s="34"/>
      <c r="L9" s="34"/>
    </row>
    <row r="10" spans="1:12" ht="12.75">
      <c r="A10" s="13"/>
      <c r="B10" s="5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2.75">
      <c r="A11" s="13"/>
      <c r="B11" s="5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2.75">
      <c r="A12" s="13"/>
      <c r="B12" s="5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12.75">
      <c r="A13" s="13"/>
      <c r="B13" s="54"/>
      <c r="C13" s="55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12.75">
      <c r="A14" s="13"/>
      <c r="B14" s="54"/>
      <c r="C14" s="55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2.75">
      <c r="A15" s="13"/>
      <c r="B15" s="54"/>
      <c r="C15" s="55"/>
      <c r="D15" s="34"/>
      <c r="E15" s="34"/>
      <c r="F15" s="34"/>
      <c r="G15" s="34"/>
      <c r="H15" s="34"/>
      <c r="I15" s="34"/>
      <c r="J15" s="34"/>
      <c r="K15" s="34"/>
      <c r="L15" s="34"/>
    </row>
    <row r="16" spans="1:12" s="15" customFormat="1" ht="12.75">
      <c r="A16" s="16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12.75">
      <c r="A17" s="13"/>
      <c r="B17" s="54"/>
      <c r="C17" s="55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13"/>
      <c r="B18" s="54"/>
      <c r="C18" s="55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13"/>
      <c r="B19" s="54"/>
      <c r="C19" s="55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13"/>
      <c r="B20" s="5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13"/>
      <c r="B21" s="5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13"/>
      <c r="B22" s="5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13"/>
      <c r="B23" s="5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9" ht="12.75">
      <c r="C29" s="56"/>
    </row>
    <row r="30" ht="12.75">
      <c r="C30" s="56"/>
    </row>
    <row r="31" ht="12.75">
      <c r="C31" s="56"/>
    </row>
    <row r="34" ht="12.75">
      <c r="C34" s="56"/>
    </row>
    <row r="37" ht="12.75">
      <c r="C37" s="56"/>
    </row>
  </sheetData>
  <mergeCells count="3">
    <mergeCell ref="A1:L1"/>
    <mergeCell ref="B3:L3"/>
    <mergeCell ref="M1:Q1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H9" sqref="H9"/>
    </sheetView>
  </sheetViews>
  <sheetFormatPr defaultColWidth="9.140625" defaultRowHeight="12.75"/>
  <cols>
    <col min="1" max="1" width="22.28125" style="0" bestFit="1" customWidth="1"/>
    <col min="2" max="12" width="4.00390625" style="39" bestFit="1" customWidth="1"/>
  </cols>
  <sheetData>
    <row r="1" spans="1:19" ht="40.5" customHeight="1">
      <c r="A1" s="293" t="s">
        <v>178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6" t="s">
        <v>254</v>
      </c>
      <c r="N1" s="296"/>
      <c r="O1" s="296"/>
      <c r="P1" s="296"/>
      <c r="Q1" s="296"/>
      <c r="S1" s="41" t="s">
        <v>219</v>
      </c>
    </row>
    <row r="2" spans="2:12" ht="12.75">
      <c r="B2"/>
      <c r="C2"/>
      <c r="D2"/>
      <c r="E2"/>
      <c r="F2"/>
      <c r="G2"/>
      <c r="H2"/>
      <c r="I2"/>
      <c r="J2"/>
      <c r="K2"/>
      <c r="L2"/>
    </row>
    <row r="3" spans="1:12" ht="12.75">
      <c r="A3" s="19" t="s">
        <v>85</v>
      </c>
      <c r="B3" s="292" t="s">
        <v>99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2:12" ht="12.75">
      <c r="B4" s="4">
        <v>131</v>
      </c>
      <c r="C4" s="4">
        <v>211</v>
      </c>
      <c r="D4" s="4">
        <v>212</v>
      </c>
      <c r="E4" s="4">
        <v>213</v>
      </c>
      <c r="F4" s="4">
        <v>214</v>
      </c>
      <c r="G4" s="4">
        <v>215</v>
      </c>
      <c r="H4" s="1">
        <v>221</v>
      </c>
      <c r="I4" s="1">
        <v>222</v>
      </c>
      <c r="J4" s="1">
        <v>223</v>
      </c>
      <c r="K4" s="4">
        <v>224</v>
      </c>
      <c r="L4" s="1">
        <v>225</v>
      </c>
    </row>
    <row r="5" spans="1:12" ht="12.75">
      <c r="A5" s="50" t="s">
        <v>187</v>
      </c>
      <c r="B5" s="54"/>
      <c r="C5" s="34"/>
      <c r="D5" s="34"/>
      <c r="E5" s="34"/>
      <c r="F5" s="34"/>
      <c r="G5" s="34"/>
      <c r="H5" s="34" t="s">
        <v>215</v>
      </c>
      <c r="I5" s="34"/>
      <c r="J5" s="34"/>
      <c r="K5" s="34"/>
      <c r="L5" s="34"/>
    </row>
    <row r="6" spans="1:12" ht="12.75">
      <c r="A6" s="50" t="s">
        <v>250</v>
      </c>
      <c r="B6" s="54"/>
      <c r="C6" s="34"/>
      <c r="D6" s="34"/>
      <c r="E6" s="34"/>
      <c r="F6" s="34"/>
      <c r="G6" s="34"/>
      <c r="H6" s="34" t="s">
        <v>215</v>
      </c>
      <c r="I6" s="34"/>
      <c r="J6" s="34"/>
      <c r="K6" s="34"/>
      <c r="L6" s="34"/>
    </row>
    <row r="7" spans="1:12" ht="12.75">
      <c r="A7" s="50" t="s">
        <v>265</v>
      </c>
      <c r="B7" s="54"/>
      <c r="C7" s="34"/>
      <c r="D7" s="34"/>
      <c r="E7" s="34"/>
      <c r="F7" s="34"/>
      <c r="G7" s="34"/>
      <c r="H7" s="34" t="s">
        <v>215</v>
      </c>
      <c r="I7" s="34"/>
      <c r="J7" s="34"/>
      <c r="K7" s="34"/>
      <c r="L7" s="34"/>
    </row>
    <row r="8" spans="1:12" ht="12.75">
      <c r="A8" s="50" t="s">
        <v>188</v>
      </c>
      <c r="B8" s="54"/>
      <c r="C8" s="55"/>
      <c r="D8" s="34"/>
      <c r="E8" s="34"/>
      <c r="F8" s="34"/>
      <c r="G8" s="34"/>
      <c r="H8" s="34" t="s">
        <v>215</v>
      </c>
      <c r="I8" s="34"/>
      <c r="J8" s="34"/>
      <c r="K8" s="34"/>
      <c r="L8" s="34"/>
    </row>
    <row r="9" spans="1:12" ht="12.75">
      <c r="A9" s="50" t="s">
        <v>264</v>
      </c>
      <c r="B9" s="54"/>
      <c r="C9" s="55"/>
      <c r="D9" s="34"/>
      <c r="E9" s="34"/>
      <c r="F9" s="34"/>
      <c r="G9" s="34"/>
      <c r="H9" s="34" t="s">
        <v>215</v>
      </c>
      <c r="I9" s="34"/>
      <c r="J9" s="34"/>
      <c r="K9" s="34"/>
      <c r="L9" s="34"/>
    </row>
    <row r="10" spans="1:12" ht="12.75">
      <c r="A10" s="13"/>
      <c r="B10" s="5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2.75">
      <c r="A11" s="13"/>
      <c r="B11" s="5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2.75">
      <c r="A12" s="13"/>
      <c r="B12" s="5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12.75">
      <c r="A13" s="13"/>
      <c r="B13" s="54"/>
      <c r="C13" s="55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12.75">
      <c r="A14" s="13"/>
      <c r="B14" s="54"/>
      <c r="C14" s="55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2.75">
      <c r="A15" s="13"/>
      <c r="B15" s="54"/>
      <c r="C15" s="55"/>
      <c r="D15" s="34"/>
      <c r="E15" s="34"/>
      <c r="F15" s="34"/>
      <c r="G15" s="34"/>
      <c r="H15" s="34"/>
      <c r="I15" s="34"/>
      <c r="J15" s="34"/>
      <c r="K15" s="34"/>
      <c r="L15" s="34"/>
    </row>
    <row r="16" spans="1:12" s="15" customFormat="1" ht="12.75">
      <c r="A16" s="16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12.75">
      <c r="A17" s="13"/>
      <c r="B17" s="54"/>
      <c r="C17" s="55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13"/>
      <c r="B18" s="54"/>
      <c r="C18" s="55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13"/>
      <c r="B19" s="54"/>
      <c r="C19" s="55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13"/>
      <c r="B20" s="5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13"/>
      <c r="B21" s="5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13"/>
      <c r="B22" s="5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13"/>
      <c r="B23" s="5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9" ht="12.75">
      <c r="C29" s="56"/>
    </row>
    <row r="30" ht="12.75">
      <c r="C30" s="56"/>
    </row>
    <row r="31" ht="12.75">
      <c r="C31" s="56"/>
    </row>
    <row r="34" ht="12.75">
      <c r="C34" s="56"/>
    </row>
    <row r="37" ht="12.75">
      <c r="C37" s="56"/>
    </row>
  </sheetData>
  <mergeCells count="3">
    <mergeCell ref="A1:L1"/>
    <mergeCell ref="B3:L3"/>
    <mergeCell ref="M1:Q1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O7" sqref="O7"/>
    </sheetView>
  </sheetViews>
  <sheetFormatPr defaultColWidth="9.140625" defaultRowHeight="12.75"/>
  <cols>
    <col min="1" max="1" width="22.28125" style="0" bestFit="1" customWidth="1"/>
    <col min="2" max="12" width="4.00390625" style="39" bestFit="1" customWidth="1"/>
  </cols>
  <sheetData>
    <row r="1" spans="1:19" ht="39" customHeight="1">
      <c r="A1" s="293" t="s">
        <v>193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6" t="s">
        <v>254</v>
      </c>
      <c r="N1" s="296"/>
      <c r="O1" s="296"/>
      <c r="P1" s="296"/>
      <c r="Q1" s="296"/>
      <c r="S1" s="41" t="s">
        <v>218</v>
      </c>
    </row>
    <row r="2" spans="2:12" ht="12.75">
      <c r="B2"/>
      <c r="C2"/>
      <c r="D2"/>
      <c r="E2"/>
      <c r="F2"/>
      <c r="G2"/>
      <c r="H2"/>
      <c r="I2"/>
      <c r="J2"/>
      <c r="K2"/>
      <c r="L2"/>
    </row>
    <row r="3" spans="1:12" ht="12.75">
      <c r="A3" s="19" t="s">
        <v>85</v>
      </c>
      <c r="B3" s="292" t="s">
        <v>99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2:12" ht="12.75">
      <c r="B4" s="4">
        <v>131</v>
      </c>
      <c r="C4" s="4">
        <v>211</v>
      </c>
      <c r="D4" s="4">
        <v>212</v>
      </c>
      <c r="E4" s="4">
        <v>213</v>
      </c>
      <c r="F4" s="4">
        <v>214</v>
      </c>
      <c r="G4" s="4">
        <v>215</v>
      </c>
      <c r="H4" s="1">
        <v>221</v>
      </c>
      <c r="I4" s="1">
        <v>222</v>
      </c>
      <c r="J4" s="1">
        <v>223</v>
      </c>
      <c r="K4" s="4">
        <v>224</v>
      </c>
      <c r="L4" s="1">
        <v>225</v>
      </c>
    </row>
    <row r="5" spans="1:12" ht="12.75">
      <c r="A5" s="50">
        <v>100</v>
      </c>
      <c r="B5" s="5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2.75">
      <c r="A6" s="50">
        <v>80</v>
      </c>
      <c r="B6" s="5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2.75">
      <c r="A7" s="50">
        <v>70</v>
      </c>
      <c r="B7" s="5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2.75">
      <c r="A8" s="13"/>
      <c r="B8" s="54"/>
      <c r="C8" s="55"/>
      <c r="D8" s="34"/>
      <c r="E8" s="34"/>
      <c r="F8" s="34"/>
      <c r="G8" s="34"/>
      <c r="H8" s="34"/>
      <c r="I8" s="34"/>
      <c r="J8" s="34"/>
      <c r="K8" s="34"/>
      <c r="L8" s="34"/>
    </row>
    <row r="9" spans="1:12" ht="12.75">
      <c r="A9" s="13"/>
      <c r="B9" s="54"/>
      <c r="C9" s="55"/>
      <c r="D9" s="34"/>
      <c r="E9" s="34"/>
      <c r="F9" s="34"/>
      <c r="G9" s="34"/>
      <c r="H9" s="34"/>
      <c r="I9" s="34"/>
      <c r="J9" s="34"/>
      <c r="K9" s="34"/>
      <c r="L9" s="34"/>
    </row>
    <row r="10" spans="1:12" ht="12.75">
      <c r="A10" s="13"/>
      <c r="B10" s="5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2.75">
      <c r="A11" s="13"/>
      <c r="B11" s="5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2.75">
      <c r="A12" s="13"/>
      <c r="B12" s="5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12.75">
      <c r="A13" s="13"/>
      <c r="B13" s="54"/>
      <c r="C13" s="55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12.75">
      <c r="A14" s="13"/>
      <c r="B14" s="54"/>
      <c r="C14" s="55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2.75">
      <c r="A15" s="13"/>
      <c r="B15" s="54"/>
      <c r="C15" s="55"/>
      <c r="D15" s="34"/>
      <c r="E15" s="34"/>
      <c r="F15" s="34"/>
      <c r="G15" s="34"/>
      <c r="H15" s="34"/>
      <c r="I15" s="34"/>
      <c r="J15" s="34"/>
      <c r="K15" s="34"/>
      <c r="L15" s="34"/>
    </row>
    <row r="16" spans="1:12" s="15" customFormat="1" ht="12.75">
      <c r="A16" s="16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12.75">
      <c r="A17" s="13"/>
      <c r="B17" s="54"/>
      <c r="C17" s="55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13"/>
      <c r="B18" s="54"/>
      <c r="C18" s="55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13"/>
      <c r="B19" s="54"/>
      <c r="C19" s="55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13"/>
      <c r="B20" s="5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13"/>
      <c r="B21" s="5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13"/>
      <c r="B22" s="5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13"/>
      <c r="B23" s="5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9" ht="12.75">
      <c r="C29" s="56"/>
    </row>
    <row r="30" ht="12.75">
      <c r="C30" s="56"/>
    </row>
    <row r="31" ht="12.75">
      <c r="C31" s="56"/>
    </row>
    <row r="34" ht="12.75">
      <c r="C34" s="56"/>
    </row>
    <row r="37" ht="12.75">
      <c r="C37" s="56"/>
    </row>
  </sheetData>
  <mergeCells count="3">
    <mergeCell ref="A1:L1"/>
    <mergeCell ref="B3:L3"/>
    <mergeCell ref="M1:Q1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O18" sqref="O18"/>
    </sheetView>
  </sheetViews>
  <sheetFormatPr defaultColWidth="9.140625" defaultRowHeight="12.75"/>
  <cols>
    <col min="1" max="1" width="22.28125" style="0" bestFit="1" customWidth="1"/>
    <col min="2" max="12" width="4.00390625" style="39" bestFit="1" customWidth="1"/>
  </cols>
  <sheetData>
    <row r="1" spans="1:19" ht="40.5" customHeight="1">
      <c r="A1" s="293" t="s">
        <v>194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6" t="s">
        <v>254</v>
      </c>
      <c r="N1" s="296"/>
      <c r="O1" s="296"/>
      <c r="P1" s="296"/>
      <c r="Q1" s="296"/>
      <c r="S1" s="41" t="s">
        <v>195</v>
      </c>
    </row>
    <row r="2" spans="2:12" ht="12.75">
      <c r="B2"/>
      <c r="C2"/>
      <c r="D2"/>
      <c r="E2"/>
      <c r="F2"/>
      <c r="G2"/>
      <c r="H2"/>
      <c r="I2"/>
      <c r="J2"/>
      <c r="K2"/>
      <c r="L2"/>
    </row>
    <row r="3" spans="1:12" ht="12.75">
      <c r="A3" s="19" t="s">
        <v>85</v>
      </c>
      <c r="B3" s="292" t="s">
        <v>99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2:12" ht="12.75">
      <c r="B4" s="4">
        <v>131</v>
      </c>
      <c r="C4" s="4">
        <v>211</v>
      </c>
      <c r="D4" s="4">
        <v>212</v>
      </c>
      <c r="E4" s="4">
        <v>213</v>
      </c>
      <c r="F4" s="4">
        <v>214</v>
      </c>
      <c r="G4" s="4">
        <v>215</v>
      </c>
      <c r="H4" s="1">
        <v>221</v>
      </c>
      <c r="I4" s="1">
        <v>222</v>
      </c>
      <c r="J4" s="1">
        <v>223</v>
      </c>
      <c r="K4" s="4">
        <v>224</v>
      </c>
      <c r="L4" s="1">
        <v>225</v>
      </c>
    </row>
    <row r="5" spans="1:12" ht="25.5">
      <c r="A5" s="50" t="s">
        <v>255</v>
      </c>
      <c r="B5" s="5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25.5">
      <c r="A6" s="50" t="s">
        <v>256</v>
      </c>
      <c r="B6" s="54"/>
      <c r="C6" s="34"/>
      <c r="D6" s="34"/>
      <c r="E6" s="34"/>
      <c r="F6" s="34"/>
      <c r="G6" s="34"/>
      <c r="H6" s="34" t="s">
        <v>215</v>
      </c>
      <c r="I6" s="34"/>
      <c r="J6" s="34"/>
      <c r="K6" s="34"/>
      <c r="L6" s="34"/>
    </row>
    <row r="7" spans="1:12" ht="12.75">
      <c r="A7" s="13"/>
      <c r="B7" s="5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2.75">
      <c r="A8" s="13"/>
      <c r="B8" s="54"/>
      <c r="C8" s="55"/>
      <c r="D8" s="34"/>
      <c r="E8" s="34"/>
      <c r="F8" s="34"/>
      <c r="G8" s="34"/>
      <c r="H8" s="34"/>
      <c r="I8" s="34"/>
      <c r="J8" s="34"/>
      <c r="K8" s="34"/>
      <c r="L8" s="34"/>
    </row>
    <row r="9" spans="1:12" ht="12.75">
      <c r="A9" s="13"/>
      <c r="B9" s="54"/>
      <c r="C9" s="55"/>
      <c r="D9" s="34"/>
      <c r="E9" s="34"/>
      <c r="F9" s="34"/>
      <c r="G9" s="34"/>
      <c r="H9" s="34"/>
      <c r="I9" s="34"/>
      <c r="J9" s="34"/>
      <c r="K9" s="34"/>
      <c r="L9" s="34"/>
    </row>
    <row r="10" spans="1:12" ht="12.75">
      <c r="A10" s="13"/>
      <c r="B10" s="5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2.75">
      <c r="A11" s="13"/>
      <c r="B11" s="5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2.75">
      <c r="A12" s="13"/>
      <c r="B12" s="5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12.75">
      <c r="A13" s="13"/>
      <c r="B13" s="54"/>
      <c r="C13" s="55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12.75">
      <c r="A14" s="13"/>
      <c r="B14" s="54"/>
      <c r="C14" s="55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2.75">
      <c r="A15" s="13"/>
      <c r="B15" s="54"/>
      <c r="C15" s="55"/>
      <c r="D15" s="34"/>
      <c r="E15" s="34"/>
      <c r="F15" s="34"/>
      <c r="G15" s="34"/>
      <c r="H15" s="34"/>
      <c r="I15" s="34"/>
      <c r="J15" s="34"/>
      <c r="K15" s="34"/>
      <c r="L15" s="34"/>
    </row>
    <row r="16" spans="1:12" s="15" customFormat="1" ht="12.75">
      <c r="A16" s="16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12.75">
      <c r="A17" s="13"/>
      <c r="B17" s="54"/>
      <c r="C17" s="55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13"/>
      <c r="B18" s="54"/>
      <c r="C18" s="55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13"/>
      <c r="B19" s="54"/>
      <c r="C19" s="55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13"/>
      <c r="B20" s="5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13"/>
      <c r="B21" s="5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13"/>
      <c r="B22" s="5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13"/>
      <c r="B23" s="5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9" ht="12.75">
      <c r="C29" s="56"/>
    </row>
    <row r="30" ht="12.75">
      <c r="C30" s="56"/>
    </row>
    <row r="31" ht="12.75">
      <c r="C31" s="56"/>
    </row>
    <row r="34" ht="12.75">
      <c r="C34" s="56"/>
    </row>
    <row r="37" ht="12.75">
      <c r="C37" s="56"/>
    </row>
  </sheetData>
  <mergeCells count="3">
    <mergeCell ref="A1:L1"/>
    <mergeCell ref="B3:L3"/>
    <mergeCell ref="M1:Q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1"/>
  <sheetViews>
    <sheetView workbookViewId="0" topLeftCell="A1">
      <selection activeCell="H8" sqref="H8"/>
    </sheetView>
  </sheetViews>
  <sheetFormatPr defaultColWidth="9.140625" defaultRowHeight="12.75"/>
  <cols>
    <col min="1" max="1" width="38.00390625" style="0" customWidth="1"/>
    <col min="2" max="2" width="23.28125" style="0" customWidth="1"/>
    <col min="3" max="3" width="22.421875" style="0" customWidth="1"/>
    <col min="4" max="4" width="21.28125" style="0" customWidth="1"/>
  </cols>
  <sheetData>
    <row r="2" spans="1:4" ht="72">
      <c r="A2" s="142" t="s">
        <v>427</v>
      </c>
      <c r="B2" s="244" t="s">
        <v>278</v>
      </c>
      <c r="C2" s="244"/>
      <c r="D2" s="244"/>
    </row>
    <row r="3" spans="2:4" ht="15">
      <c r="B3" s="81" t="s">
        <v>279</v>
      </c>
      <c r="C3" s="81" t="s">
        <v>280</v>
      </c>
      <c r="D3" s="81" t="s">
        <v>281</v>
      </c>
    </row>
    <row r="4" ht="15">
      <c r="A4" s="219"/>
    </row>
    <row r="5" ht="9" customHeight="1"/>
    <row r="6" ht="75">
      <c r="A6" s="89" t="s">
        <v>369</v>
      </c>
    </row>
    <row r="7" ht="9" customHeight="1"/>
    <row r="8" ht="12.75">
      <c r="A8" s="86" t="s">
        <v>380</v>
      </c>
    </row>
    <row r="9" spans="1:3" ht="12.75">
      <c r="A9" s="4" t="s">
        <v>202</v>
      </c>
      <c r="B9" s="82" t="s">
        <v>304</v>
      </c>
      <c r="C9" s="82" t="s">
        <v>304</v>
      </c>
    </row>
    <row r="10" spans="1:3" ht="12.75">
      <c r="A10" s="4" t="s">
        <v>203</v>
      </c>
      <c r="B10" s="82" t="s">
        <v>304</v>
      </c>
      <c r="C10" s="82" t="s">
        <v>304</v>
      </c>
    </row>
    <row r="11" spans="1:3" ht="12.75">
      <c r="A11" s="4" t="s">
        <v>196</v>
      </c>
      <c r="B11" s="82" t="s">
        <v>304</v>
      </c>
      <c r="C11" s="82" t="s">
        <v>304</v>
      </c>
    </row>
    <row r="12" spans="1:3" ht="12.75">
      <c r="A12" s="13" t="s">
        <v>365</v>
      </c>
      <c r="B12" s="82" t="s">
        <v>304</v>
      </c>
      <c r="C12" s="82" t="s">
        <v>304</v>
      </c>
    </row>
    <row r="13" spans="1:3" ht="12.75">
      <c r="A13" s="13" t="s">
        <v>199</v>
      </c>
      <c r="B13" s="82" t="s">
        <v>304</v>
      </c>
      <c r="C13" s="82" t="s">
        <v>304</v>
      </c>
    </row>
    <row r="14" spans="1:3" ht="12.75">
      <c r="A14" s="13"/>
      <c r="B14" s="82"/>
      <c r="C14" s="82"/>
    </row>
    <row r="15" spans="1:3" ht="12.75">
      <c r="A15" s="13"/>
      <c r="B15" s="82"/>
      <c r="C15" s="82"/>
    </row>
    <row r="16" ht="90">
      <c r="A16" s="89" t="s">
        <v>370</v>
      </c>
    </row>
    <row r="17" ht="9.75" customHeight="1"/>
    <row r="18" ht="12.75">
      <c r="A18" s="87" t="s">
        <v>299</v>
      </c>
    </row>
    <row r="19" spans="1:4" ht="12.75">
      <c r="A19" s="13" t="s">
        <v>291</v>
      </c>
      <c r="D19" s="82" t="s">
        <v>300</v>
      </c>
    </row>
    <row r="20" spans="1:4" ht="12.75">
      <c r="A20" s="13" t="s">
        <v>270</v>
      </c>
      <c r="D20" s="82" t="s">
        <v>300</v>
      </c>
    </row>
    <row r="21" ht="12.75">
      <c r="A21" s="13"/>
    </row>
  </sheetData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2"/>
  <sheetViews>
    <sheetView workbookViewId="0" topLeftCell="A1">
      <selection activeCell="B15" sqref="B15"/>
    </sheetView>
  </sheetViews>
  <sheetFormatPr defaultColWidth="9.140625" defaultRowHeight="12.75"/>
  <cols>
    <col min="1" max="1" width="33.28125" style="0" customWidth="1"/>
    <col min="2" max="2" width="22.140625" style="0" customWidth="1"/>
    <col min="3" max="3" width="20.57421875" style="0" customWidth="1"/>
    <col min="4" max="4" width="19.57421875" style="0" customWidth="1"/>
  </cols>
  <sheetData>
    <row r="2" spans="1:4" ht="72">
      <c r="A2" s="142" t="s">
        <v>428</v>
      </c>
      <c r="B2" s="244" t="s">
        <v>278</v>
      </c>
      <c r="C2" s="244"/>
      <c r="D2" s="244"/>
    </row>
    <row r="3" spans="2:4" ht="15">
      <c r="B3" s="81" t="s">
        <v>279</v>
      </c>
      <c r="C3" s="81" t="s">
        <v>280</v>
      </c>
      <c r="D3" s="81" t="s">
        <v>281</v>
      </c>
    </row>
    <row r="4" ht="15">
      <c r="A4" s="219"/>
    </row>
    <row r="6" ht="30">
      <c r="A6" s="90" t="s">
        <v>302</v>
      </c>
    </row>
    <row r="8" ht="12.75">
      <c r="A8" s="86" t="s">
        <v>312</v>
      </c>
    </row>
    <row r="9" ht="12.75">
      <c r="A9" s="86" t="s">
        <v>313</v>
      </c>
    </row>
    <row r="10" spans="1:4" ht="25.5">
      <c r="A10" s="91" t="s">
        <v>305</v>
      </c>
      <c r="B10" s="82"/>
      <c r="C10" s="82"/>
      <c r="D10" t="s">
        <v>304</v>
      </c>
    </row>
    <row r="11" spans="1:4" ht="25.5">
      <c r="A11" s="91" t="s">
        <v>306</v>
      </c>
      <c r="B11" s="82"/>
      <c r="C11" s="82"/>
      <c r="D11" t="s">
        <v>304</v>
      </c>
    </row>
    <row r="12" spans="1:4" ht="25.5">
      <c r="A12" s="91" t="s">
        <v>307</v>
      </c>
      <c r="B12" s="82"/>
      <c r="C12" s="82"/>
      <c r="D12" t="s">
        <v>304</v>
      </c>
    </row>
    <row r="13" spans="1:4" ht="12.75">
      <c r="A13" s="13" t="s">
        <v>308</v>
      </c>
      <c r="B13" s="82"/>
      <c r="C13" s="82"/>
      <c r="D13" t="s">
        <v>304</v>
      </c>
    </row>
    <row r="14" spans="1:3" ht="12.75">
      <c r="A14" s="13"/>
      <c r="B14" s="82"/>
      <c r="C14" s="82"/>
    </row>
    <row r="15" spans="1:3" ht="12.75">
      <c r="A15" s="13"/>
      <c r="B15" s="82"/>
      <c r="C15" s="82"/>
    </row>
    <row r="16" spans="1:3" ht="12.75">
      <c r="A16" s="13"/>
      <c r="B16" s="82"/>
      <c r="C16" s="82"/>
    </row>
    <row r="17" spans="1:3" ht="12.75">
      <c r="A17" s="13"/>
      <c r="B17" s="82"/>
      <c r="C17" s="82"/>
    </row>
    <row r="18" ht="45">
      <c r="A18" s="90" t="s">
        <v>303</v>
      </c>
    </row>
    <row r="20" ht="12.75">
      <c r="A20" s="86" t="s">
        <v>314</v>
      </c>
    </row>
    <row r="21" spans="1:4" ht="12.75">
      <c r="A21" s="86" t="s">
        <v>315</v>
      </c>
      <c r="D21" s="82" t="s">
        <v>301</v>
      </c>
    </row>
    <row r="22" spans="1:4" ht="12.75">
      <c r="A22" s="13"/>
      <c r="D22" s="82"/>
    </row>
  </sheetData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1"/>
  <sheetViews>
    <sheetView workbookViewId="0" topLeftCell="A1">
      <selection activeCell="H23" sqref="H23"/>
    </sheetView>
  </sheetViews>
  <sheetFormatPr defaultColWidth="9.140625" defaultRowHeight="12.75"/>
  <cols>
    <col min="1" max="1" width="38.8515625" style="0" customWidth="1"/>
    <col min="2" max="2" width="24.00390625" style="0" customWidth="1"/>
    <col min="3" max="3" width="33.8515625" style="0" customWidth="1"/>
    <col min="4" max="4" width="31.421875" style="0" customWidth="1"/>
  </cols>
  <sheetData>
    <row r="2" spans="1:4" ht="72">
      <c r="A2" s="142" t="s">
        <v>429</v>
      </c>
      <c r="B2" s="244" t="s">
        <v>278</v>
      </c>
      <c r="C2" s="244"/>
      <c r="D2" s="244"/>
    </row>
    <row r="3" spans="2:4" ht="15">
      <c r="B3" s="81" t="s">
        <v>279</v>
      </c>
      <c r="C3" s="81" t="s">
        <v>280</v>
      </c>
      <c r="D3" s="81" t="s">
        <v>281</v>
      </c>
    </row>
    <row r="4" ht="15">
      <c r="A4" s="219"/>
    </row>
    <row r="6" ht="30">
      <c r="A6" s="90" t="s">
        <v>309</v>
      </c>
    </row>
    <row r="8" ht="12.75">
      <c r="A8" s="86" t="s">
        <v>316</v>
      </c>
    </row>
    <row r="9" ht="12.75">
      <c r="A9" s="86" t="s">
        <v>317</v>
      </c>
    </row>
    <row r="10" ht="12.75">
      <c r="A10" s="86" t="s">
        <v>318</v>
      </c>
    </row>
    <row r="11" spans="1:4" ht="12.75">
      <c r="A11" s="92" t="s">
        <v>310</v>
      </c>
      <c r="B11" s="82"/>
      <c r="C11" s="82"/>
      <c r="D11" t="s">
        <v>304</v>
      </c>
    </row>
    <row r="12" spans="1:4" ht="12.75">
      <c r="A12" s="92" t="s">
        <v>310</v>
      </c>
      <c r="B12" s="82"/>
      <c r="C12" s="82"/>
      <c r="D12" t="s">
        <v>304</v>
      </c>
    </row>
    <row r="13" spans="1:4" ht="12.75">
      <c r="A13" s="92" t="s">
        <v>310</v>
      </c>
      <c r="B13" s="82"/>
      <c r="C13" s="82"/>
      <c r="D13" t="s">
        <v>304</v>
      </c>
    </row>
    <row r="14" spans="1:4" ht="12.75">
      <c r="A14" s="93" t="s">
        <v>310</v>
      </c>
      <c r="B14" s="82"/>
      <c r="C14" s="82"/>
      <c r="D14" t="s">
        <v>304</v>
      </c>
    </row>
    <row r="15" spans="1:3" ht="12.75">
      <c r="A15" s="13"/>
      <c r="B15" s="82"/>
      <c r="C15" s="82"/>
    </row>
    <row r="16" spans="1:3" ht="12.75">
      <c r="A16" s="13"/>
      <c r="B16" s="82"/>
      <c r="C16" s="82"/>
    </row>
    <row r="17" ht="45">
      <c r="A17" s="90" t="s">
        <v>311</v>
      </c>
    </row>
    <row r="19" ht="12.75">
      <c r="A19" s="86" t="s">
        <v>316</v>
      </c>
    </row>
    <row r="20" spans="1:4" ht="12.75">
      <c r="A20" s="86" t="s">
        <v>317</v>
      </c>
      <c r="D20" s="82" t="s">
        <v>319</v>
      </c>
    </row>
    <row r="21" ht="12.75">
      <c r="A21" s="86" t="s">
        <v>318</v>
      </c>
    </row>
  </sheetData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3"/>
  <sheetViews>
    <sheetView workbookViewId="0" topLeftCell="A1">
      <selection activeCell="B24" sqref="B24"/>
    </sheetView>
  </sheetViews>
  <sheetFormatPr defaultColWidth="9.140625" defaultRowHeight="12.75"/>
  <cols>
    <col min="1" max="1" width="45.57421875" style="0" customWidth="1"/>
    <col min="2" max="2" width="23.28125" style="0" customWidth="1"/>
    <col min="3" max="3" width="22.421875" style="0" customWidth="1"/>
    <col min="4" max="4" width="21.28125" style="0" customWidth="1"/>
  </cols>
  <sheetData>
    <row r="2" spans="1:4" ht="18">
      <c r="A2" s="85" t="s">
        <v>327</v>
      </c>
      <c r="B2" s="244" t="s">
        <v>278</v>
      </c>
      <c r="C2" s="244"/>
      <c r="D2" s="244"/>
    </row>
    <row r="3" spans="2:4" ht="15">
      <c r="B3" s="81" t="s">
        <v>279</v>
      </c>
      <c r="C3" s="81" t="s">
        <v>280</v>
      </c>
      <c r="D3" s="81" t="s">
        <v>281</v>
      </c>
    </row>
    <row r="4" spans="1:4" ht="15">
      <c r="A4" s="84" t="s">
        <v>321</v>
      </c>
      <c r="B4" s="82" t="s">
        <v>310</v>
      </c>
      <c r="C4" s="82" t="s">
        <v>310</v>
      </c>
      <c r="D4" s="82" t="s">
        <v>310</v>
      </c>
    </row>
    <row r="5" ht="9" customHeight="1"/>
    <row r="7" ht="18.75" customHeight="1">
      <c r="A7" s="84" t="s">
        <v>322</v>
      </c>
    </row>
    <row r="8" ht="12.75">
      <c r="A8" s="86" t="s">
        <v>380</v>
      </c>
    </row>
    <row r="9" spans="1:3" ht="12.75">
      <c r="A9" s="4" t="s">
        <v>202</v>
      </c>
      <c r="B9" s="34" t="s">
        <v>215</v>
      </c>
      <c r="C9" s="34" t="s">
        <v>215</v>
      </c>
    </row>
    <row r="10" spans="1:3" ht="12.75">
      <c r="A10" s="4" t="s">
        <v>203</v>
      </c>
      <c r="B10" s="34" t="s">
        <v>215</v>
      </c>
      <c r="C10" s="34" t="s">
        <v>215</v>
      </c>
    </row>
    <row r="11" spans="1:3" ht="12.75">
      <c r="A11" s="4" t="s">
        <v>196</v>
      </c>
      <c r="B11" s="34" t="s">
        <v>215</v>
      </c>
      <c r="C11" s="34" t="s">
        <v>215</v>
      </c>
    </row>
    <row r="12" spans="1:3" ht="12.75">
      <c r="A12" s="13" t="s">
        <v>365</v>
      </c>
      <c r="B12" s="34" t="s">
        <v>215</v>
      </c>
      <c r="C12" s="34" t="s">
        <v>215</v>
      </c>
    </row>
    <row r="13" spans="1:3" ht="12.75">
      <c r="A13" s="13" t="s">
        <v>199</v>
      </c>
      <c r="B13" s="34" t="s">
        <v>215</v>
      </c>
      <c r="C13" s="34" t="s">
        <v>215</v>
      </c>
    </row>
    <row r="14" spans="1:3" ht="12.75">
      <c r="A14" s="13"/>
      <c r="B14" s="82"/>
      <c r="C14" s="82"/>
    </row>
    <row r="15" spans="1:3" ht="12.75">
      <c r="A15" s="13"/>
      <c r="B15" s="82"/>
      <c r="C15" s="82"/>
    </row>
    <row r="16" ht="15">
      <c r="A16" s="84" t="s">
        <v>323</v>
      </c>
    </row>
    <row r="17" ht="9.75" customHeight="1"/>
    <row r="18" ht="12.75">
      <c r="A18" s="87" t="s">
        <v>299</v>
      </c>
    </row>
    <row r="19" spans="1:4" ht="12.75">
      <c r="A19" s="87" t="s">
        <v>320</v>
      </c>
      <c r="D19" s="82"/>
    </row>
    <row r="20" spans="1:4" ht="12.75">
      <c r="A20" s="91" t="s">
        <v>305</v>
      </c>
      <c r="D20" s="34" t="s">
        <v>215</v>
      </c>
    </row>
    <row r="21" spans="1:4" ht="25.5">
      <c r="A21" s="91" t="s">
        <v>306</v>
      </c>
      <c r="D21" s="34" t="s">
        <v>215</v>
      </c>
    </row>
    <row r="22" spans="1:4" ht="25.5">
      <c r="A22" s="91" t="s">
        <v>307</v>
      </c>
      <c r="D22" s="34" t="s">
        <v>215</v>
      </c>
    </row>
    <row r="23" spans="1:4" ht="12.75">
      <c r="A23" s="13" t="s">
        <v>270</v>
      </c>
      <c r="D23" s="34" t="s">
        <v>215</v>
      </c>
    </row>
  </sheetData>
  <mergeCells count="1">
    <mergeCell ref="B2:D2"/>
  </mergeCells>
  <printOptions/>
  <pageMargins left="0.75" right="0.75" top="1" bottom="1" header="0.5" footer="0.5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31" sqref="A31"/>
    </sheetView>
  </sheetViews>
  <sheetFormatPr defaultColWidth="9.140625" defaultRowHeight="12.75"/>
  <cols>
    <col min="1" max="1" width="45.7109375" style="0" customWidth="1"/>
    <col min="2" max="2" width="36.8515625" style="0" customWidth="1"/>
    <col min="3" max="3" width="12.57421875" style="0" customWidth="1"/>
    <col min="4" max="4" width="21.8515625" style="0" customWidth="1"/>
    <col min="5" max="5" width="20.00390625" style="0" customWidth="1"/>
    <col min="6" max="6" width="9.00390625" style="0" customWidth="1"/>
    <col min="7" max="7" width="19.57421875" style="0" customWidth="1"/>
    <col min="8" max="8" width="12.28125" style="0" customWidth="1"/>
    <col min="9" max="9" width="23.00390625" style="0" customWidth="1"/>
  </cols>
  <sheetData>
    <row r="1" spans="1:4" ht="54.75" thickBot="1">
      <c r="A1" s="142" t="s">
        <v>436</v>
      </c>
      <c r="B1" s="244" t="s">
        <v>278</v>
      </c>
      <c r="C1" s="244"/>
      <c r="D1" s="244"/>
    </row>
    <row r="2" spans="1:7" ht="12.75">
      <c r="A2" s="98"/>
      <c r="B2" s="257" t="s">
        <v>279</v>
      </c>
      <c r="C2" s="258"/>
      <c r="D2" s="258"/>
      <c r="E2" s="258"/>
      <c r="F2" s="259"/>
      <c r="G2" s="260"/>
    </row>
    <row r="3" spans="1:12" ht="12.75">
      <c r="A3" s="99" t="s">
        <v>326</v>
      </c>
      <c r="B3" s="254" t="s">
        <v>381</v>
      </c>
      <c r="C3" s="254"/>
      <c r="D3" s="254"/>
      <c r="E3" s="254"/>
      <c r="F3" s="255"/>
      <c r="G3" s="256"/>
      <c r="H3" s="82"/>
      <c r="I3" s="82"/>
      <c r="J3" s="82"/>
      <c r="K3" s="82"/>
      <c r="L3" s="82"/>
    </row>
    <row r="4" spans="1:7" ht="12.75">
      <c r="A4" s="100" t="s">
        <v>85</v>
      </c>
      <c r="B4" s="94" t="s">
        <v>202</v>
      </c>
      <c r="C4" s="94" t="s">
        <v>203</v>
      </c>
      <c r="D4" s="94" t="s">
        <v>196</v>
      </c>
      <c r="E4" s="261" t="s">
        <v>365</v>
      </c>
      <c r="F4" s="262"/>
      <c r="G4" s="101" t="s">
        <v>199</v>
      </c>
    </row>
    <row r="5" spans="1:7" ht="12.75">
      <c r="A5" s="102"/>
      <c r="B5" s="269"/>
      <c r="C5" s="269"/>
      <c r="D5" s="269"/>
      <c r="E5" s="271"/>
      <c r="F5" s="272"/>
      <c r="G5" s="237"/>
    </row>
    <row r="6" spans="1:7" ht="12.75">
      <c r="A6" s="103" t="s">
        <v>325</v>
      </c>
      <c r="B6" s="270"/>
      <c r="C6" s="270"/>
      <c r="D6" s="270"/>
      <c r="E6" s="273"/>
      <c r="F6" s="274"/>
      <c r="G6" s="238"/>
    </row>
    <row r="7" spans="1:7" ht="12.75">
      <c r="A7" s="104" t="s">
        <v>221</v>
      </c>
      <c r="B7" s="177">
        <f>'Step 6b'!B12</f>
        <v>216.34</v>
      </c>
      <c r="C7" s="177">
        <f>'Step 6b'!B13</f>
        <v>205.33</v>
      </c>
      <c r="D7" s="177">
        <f>'Step 6b'!B14</f>
        <v>140.59</v>
      </c>
      <c r="E7" s="263">
        <f>'Step 6b'!B15</f>
        <v>138</v>
      </c>
      <c r="F7" s="264"/>
      <c r="G7" s="178" t="s">
        <v>290</v>
      </c>
    </row>
    <row r="8" spans="1:7" ht="12.75">
      <c r="A8" s="104" t="s">
        <v>225</v>
      </c>
      <c r="B8" s="179">
        <f>'Step 6b'!H25</f>
        <v>88</v>
      </c>
      <c r="C8" s="177">
        <f>'Step 6b'!H26</f>
        <v>691.2</v>
      </c>
      <c r="D8" s="179">
        <f>'Step 6b'!H27</f>
        <v>1112</v>
      </c>
      <c r="E8" s="265">
        <f>'Step 6b'!B28</f>
        <v>299</v>
      </c>
      <c r="F8" s="266"/>
      <c r="G8" s="178" t="s">
        <v>290</v>
      </c>
    </row>
    <row r="9" spans="1:7" ht="12.75">
      <c r="A9" s="104" t="s">
        <v>328</v>
      </c>
      <c r="B9" s="177">
        <f>'Step 6b'!H38</f>
        <v>1090.8</v>
      </c>
      <c r="C9" s="177">
        <f>'Step 6b'!H39</f>
        <v>1355.6000000000001</v>
      </c>
      <c r="D9" s="177">
        <f>'Step 6b'!H40</f>
        <v>828</v>
      </c>
      <c r="E9" s="263">
        <f>'Step 6b'!H41</f>
        <v>822</v>
      </c>
      <c r="F9" s="264"/>
      <c r="G9" s="177">
        <f>'Step 6b'!B42</f>
        <v>1000</v>
      </c>
    </row>
    <row r="10" spans="1:7" ht="12.75">
      <c r="A10" s="104"/>
      <c r="B10" s="180"/>
      <c r="C10" s="180"/>
      <c r="D10" s="180"/>
      <c r="E10" s="249"/>
      <c r="F10" s="250"/>
      <c r="G10" s="181"/>
    </row>
    <row r="11" spans="1:7" ht="13.5" thickBot="1">
      <c r="A11" s="105" t="s">
        <v>329</v>
      </c>
      <c r="B11" s="175">
        <f>SUM(B7:B9)</f>
        <v>1395.1399999999999</v>
      </c>
      <c r="C11" s="175">
        <f>SUM(C7:C9)</f>
        <v>2252.13</v>
      </c>
      <c r="D11" s="175">
        <f>SUM(D7:D9)</f>
        <v>2080.59</v>
      </c>
      <c r="E11" s="267">
        <f>SUM(E7:E9)</f>
        <v>1259</v>
      </c>
      <c r="F11" s="268">
        <f>SUM(F7:F9)</f>
        <v>0</v>
      </c>
      <c r="G11" s="176">
        <f>SUM(G9)</f>
        <v>1000</v>
      </c>
    </row>
    <row r="13" ht="13.5" thickBot="1"/>
    <row r="14" spans="1:7" ht="12.75">
      <c r="A14" s="98"/>
      <c r="B14" s="257" t="s">
        <v>280</v>
      </c>
      <c r="C14" s="258"/>
      <c r="D14" s="258"/>
      <c r="E14" s="258"/>
      <c r="F14" s="259"/>
      <c r="G14" s="260"/>
    </row>
    <row r="15" spans="1:7" ht="12.75">
      <c r="A15" s="99" t="s">
        <v>326</v>
      </c>
      <c r="B15" s="254" t="s">
        <v>381</v>
      </c>
      <c r="C15" s="254"/>
      <c r="D15" s="254"/>
      <c r="E15" s="254"/>
      <c r="F15" s="255"/>
      <c r="G15" s="256"/>
    </row>
    <row r="16" spans="1:7" ht="12.75">
      <c r="A16" s="100" t="s">
        <v>85</v>
      </c>
      <c r="B16" s="94" t="s">
        <v>202</v>
      </c>
      <c r="C16" s="94" t="s">
        <v>203</v>
      </c>
      <c r="D16" s="94" t="s">
        <v>196</v>
      </c>
      <c r="E16" s="261" t="s">
        <v>365</v>
      </c>
      <c r="F16" s="262"/>
      <c r="G16" s="101" t="s">
        <v>199</v>
      </c>
    </row>
    <row r="17" spans="1:7" ht="12.75">
      <c r="A17" s="102"/>
      <c r="B17" s="269"/>
      <c r="C17" s="269"/>
      <c r="D17" s="269"/>
      <c r="E17" s="271"/>
      <c r="F17" s="272"/>
      <c r="G17" s="237"/>
    </row>
    <row r="18" spans="1:7" ht="12.75">
      <c r="A18" s="103" t="s">
        <v>325</v>
      </c>
      <c r="B18" s="270"/>
      <c r="C18" s="270"/>
      <c r="D18" s="270"/>
      <c r="E18" s="273"/>
      <c r="F18" s="274"/>
      <c r="G18" s="238"/>
    </row>
    <row r="19" spans="1:7" ht="12.75">
      <c r="A19" s="104" t="s">
        <v>228</v>
      </c>
      <c r="B19" s="173">
        <f>'Step 6b'!H53</f>
        <v>180</v>
      </c>
      <c r="C19" s="160">
        <f>'Step 6b'!H54</f>
        <v>270</v>
      </c>
      <c r="D19" s="160">
        <f>'Step 6b'!H55</f>
        <v>215</v>
      </c>
      <c r="E19" s="245">
        <f>'Step 6b'!H58</f>
        <v>300</v>
      </c>
      <c r="F19" s="246"/>
      <c r="G19" s="178" t="s">
        <v>290</v>
      </c>
    </row>
    <row r="20" spans="1:7" ht="12.75">
      <c r="A20" s="104" t="s">
        <v>230</v>
      </c>
      <c r="B20" s="173">
        <f>'Step 6b'!H68</f>
        <v>357.50000000000006</v>
      </c>
      <c r="C20" s="173">
        <f>'Step 6b'!H69</f>
        <v>357.50000000000006</v>
      </c>
      <c r="D20" s="173">
        <f>'Step 6b'!H70</f>
        <v>357.50000000000006</v>
      </c>
      <c r="E20" s="247">
        <f>'Step 6b'!H71</f>
        <v>357.50000000000006</v>
      </c>
      <c r="F20" s="248"/>
      <c r="G20" s="178" t="s">
        <v>290</v>
      </c>
    </row>
    <row r="21" spans="1:7" ht="12.75">
      <c r="A21" s="104" t="s">
        <v>232</v>
      </c>
      <c r="B21" s="173">
        <f>'Step 6b'!H81</f>
        <v>395</v>
      </c>
      <c r="C21" s="160">
        <f>'Step 6b'!H82</f>
        <v>521</v>
      </c>
      <c r="D21" s="160">
        <f>'Step 6b'!H83</f>
        <v>539</v>
      </c>
      <c r="E21" s="245">
        <f>'Step 6b'!H84</f>
        <v>433</v>
      </c>
      <c r="F21" s="246"/>
      <c r="G21" s="178" t="s">
        <v>290</v>
      </c>
    </row>
    <row r="22" spans="1:7" ht="12.75">
      <c r="A22" s="104"/>
      <c r="B22" s="180"/>
      <c r="C22" s="180"/>
      <c r="D22" s="180"/>
      <c r="E22" s="249"/>
      <c r="F22" s="250"/>
      <c r="G22" s="181"/>
    </row>
    <row r="23" spans="1:7" ht="13.5" thickBot="1">
      <c r="A23" s="105" t="s">
        <v>330</v>
      </c>
      <c r="B23" s="175">
        <f>SUM(B19:B21)</f>
        <v>932.5</v>
      </c>
      <c r="C23" s="175">
        <f>SUM(C19:C21)</f>
        <v>1148.5</v>
      </c>
      <c r="D23" s="175">
        <f>SUM(D19:D21)</f>
        <v>1111.5</v>
      </c>
      <c r="E23" s="267">
        <f>SUM(E19:E21)</f>
        <v>1090.5</v>
      </c>
      <c r="F23" s="268"/>
      <c r="G23" s="188" t="s">
        <v>290</v>
      </c>
    </row>
    <row r="25" ht="13.5" thickBot="1"/>
    <row r="26" spans="1:5" ht="12.75">
      <c r="A26" s="98"/>
      <c r="B26" s="251" t="s">
        <v>281</v>
      </c>
      <c r="C26" s="252"/>
      <c r="D26" s="252"/>
      <c r="E26" s="253"/>
    </row>
    <row r="27" spans="1:5" ht="12.75">
      <c r="A27" s="106" t="s">
        <v>326</v>
      </c>
      <c r="B27" s="239" t="s">
        <v>331</v>
      </c>
      <c r="C27" s="240"/>
      <c r="D27" s="240"/>
      <c r="E27" s="241"/>
    </row>
    <row r="28" spans="1:8" ht="63.75">
      <c r="A28" s="107" t="s">
        <v>85</v>
      </c>
      <c r="B28" s="97" t="s">
        <v>305</v>
      </c>
      <c r="C28" s="96" t="s">
        <v>306</v>
      </c>
      <c r="D28" s="96" t="s">
        <v>307</v>
      </c>
      <c r="E28" s="108" t="s">
        <v>270</v>
      </c>
      <c r="H28" s="2"/>
    </row>
    <row r="29" spans="1:5" ht="12.75">
      <c r="A29" s="102"/>
      <c r="B29" s="269"/>
      <c r="C29" s="269"/>
      <c r="D29" s="269"/>
      <c r="E29" s="237"/>
    </row>
    <row r="30" spans="1:5" ht="12.75">
      <c r="A30" s="103" t="s">
        <v>325</v>
      </c>
      <c r="B30" s="270"/>
      <c r="C30" s="270"/>
      <c r="D30" s="270"/>
      <c r="E30" s="238"/>
    </row>
    <row r="31" spans="1:5" ht="12.75">
      <c r="A31" s="104" t="s">
        <v>437</v>
      </c>
      <c r="B31" s="160">
        <f>'Step 6b'!H96</f>
        <v>408</v>
      </c>
      <c r="C31" s="160">
        <f>'Step 6b'!B97</f>
        <v>250</v>
      </c>
      <c r="D31" s="173">
        <f>'Step 6b'!H98</f>
        <v>94.25</v>
      </c>
      <c r="E31" s="171">
        <f>'Step 6b'!H99</f>
        <v>30.75</v>
      </c>
    </row>
    <row r="32" spans="1:5" ht="12.75">
      <c r="A32" s="104"/>
      <c r="B32" s="217"/>
      <c r="C32" s="217"/>
      <c r="D32" s="217"/>
      <c r="E32" s="218"/>
    </row>
    <row r="33" spans="1:5" ht="13.5" thickBot="1">
      <c r="A33" s="105" t="s">
        <v>332</v>
      </c>
      <c r="B33" s="184">
        <f>B31</f>
        <v>408</v>
      </c>
      <c r="C33" s="175">
        <f>C31</f>
        <v>250</v>
      </c>
      <c r="D33" s="175">
        <f>D31</f>
        <v>94.25</v>
      </c>
      <c r="E33" s="176">
        <f>E31</f>
        <v>30.75</v>
      </c>
    </row>
  </sheetData>
  <mergeCells count="33">
    <mergeCell ref="G17:G18"/>
    <mergeCell ref="B29:B30"/>
    <mergeCell ref="C29:C30"/>
    <mergeCell ref="D29:D30"/>
    <mergeCell ref="E29:E30"/>
    <mergeCell ref="B17:B18"/>
    <mergeCell ref="C17:C18"/>
    <mergeCell ref="D17:D18"/>
    <mergeCell ref="E17:F18"/>
    <mergeCell ref="B27:E27"/>
    <mergeCell ref="B1:D1"/>
    <mergeCell ref="B2:G2"/>
    <mergeCell ref="E10:F10"/>
    <mergeCell ref="E9:F9"/>
    <mergeCell ref="B5:B6"/>
    <mergeCell ref="C5:C6"/>
    <mergeCell ref="D5:D6"/>
    <mergeCell ref="E5:F6"/>
    <mergeCell ref="G5:G6"/>
    <mergeCell ref="B26:E26"/>
    <mergeCell ref="B3:G3"/>
    <mergeCell ref="B14:G14"/>
    <mergeCell ref="B15:G15"/>
    <mergeCell ref="E4:F4"/>
    <mergeCell ref="E7:F7"/>
    <mergeCell ref="E8:F8"/>
    <mergeCell ref="E11:F11"/>
    <mergeCell ref="E16:F16"/>
    <mergeCell ref="E23:F23"/>
    <mergeCell ref="E19:F19"/>
    <mergeCell ref="E20:F20"/>
    <mergeCell ref="E21:F21"/>
    <mergeCell ref="E22:F2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9"/>
  <sheetViews>
    <sheetView workbookViewId="0" topLeftCell="A76">
      <selection activeCell="C106" sqref="C106"/>
    </sheetView>
  </sheetViews>
  <sheetFormatPr defaultColWidth="9.140625" defaultRowHeight="12.75"/>
  <cols>
    <col min="1" max="1" width="37.57421875" style="0" customWidth="1"/>
    <col min="2" max="2" width="40.57421875" style="0" customWidth="1"/>
    <col min="3" max="3" width="30.28125" style="0" customWidth="1"/>
    <col min="4" max="4" width="27.140625" style="0" customWidth="1"/>
    <col min="5" max="5" width="30.00390625" style="0" customWidth="1"/>
    <col min="6" max="6" width="22.421875" style="0" customWidth="1"/>
    <col min="7" max="7" width="24.00390625" style="0" customWidth="1"/>
    <col min="8" max="8" width="10.57421875" style="0" customWidth="1"/>
  </cols>
  <sheetData>
    <row r="1" spans="1:6" ht="54">
      <c r="A1" s="142" t="s">
        <v>435</v>
      </c>
      <c r="B1" s="244" t="s">
        <v>278</v>
      </c>
      <c r="C1" s="275"/>
      <c r="D1" s="275"/>
      <c r="E1" s="275"/>
      <c r="F1" s="198"/>
    </row>
    <row r="5" ht="16.5" thickBot="1">
      <c r="A5" s="158" t="s">
        <v>279</v>
      </c>
    </row>
    <row r="6" spans="1:8" ht="12.75">
      <c r="A6" s="155" t="s">
        <v>355</v>
      </c>
      <c r="B6" s="147" t="s">
        <v>357</v>
      </c>
      <c r="C6" s="242" t="s">
        <v>359</v>
      </c>
      <c r="D6" s="233"/>
      <c r="E6" s="233"/>
      <c r="F6" s="233"/>
      <c r="G6" s="233"/>
      <c r="H6" s="234"/>
    </row>
    <row r="7" spans="1:8" ht="12.75">
      <c r="A7" s="104"/>
      <c r="B7" s="94" t="s">
        <v>356</v>
      </c>
      <c r="C7" s="94" t="s">
        <v>360</v>
      </c>
      <c r="D7" s="94" t="s">
        <v>362</v>
      </c>
      <c r="E7" s="94" t="s">
        <v>363</v>
      </c>
      <c r="F7" s="94" t="s">
        <v>418</v>
      </c>
      <c r="G7" s="94" t="s">
        <v>361</v>
      </c>
      <c r="H7" s="101" t="s">
        <v>353</v>
      </c>
    </row>
    <row r="8" spans="1:8" ht="12.75">
      <c r="A8" s="104"/>
      <c r="B8" s="94"/>
      <c r="C8" s="159"/>
      <c r="D8" s="159"/>
      <c r="E8" s="159"/>
      <c r="F8" s="159"/>
      <c r="G8" s="94"/>
      <c r="H8" s="101"/>
    </row>
    <row r="9" spans="1:8" ht="12.75">
      <c r="A9" s="103" t="s">
        <v>358</v>
      </c>
      <c r="B9" s="165" t="s">
        <v>364</v>
      </c>
      <c r="C9" s="159"/>
      <c r="D9" s="159"/>
      <c r="E9" s="159"/>
      <c r="F9" s="159"/>
      <c r="G9" s="168"/>
      <c r="H9" s="169"/>
    </row>
    <row r="10" spans="1:8" ht="12.75">
      <c r="A10" s="235"/>
      <c r="B10" s="236"/>
      <c r="C10" s="236"/>
      <c r="D10" s="236"/>
      <c r="E10" s="236"/>
      <c r="F10" s="236"/>
      <c r="G10" s="236"/>
      <c r="H10" s="232"/>
    </row>
    <row r="11" spans="1:8" ht="12.75">
      <c r="A11" s="103" t="s">
        <v>284</v>
      </c>
      <c r="B11" s="261"/>
      <c r="C11" s="236"/>
      <c r="D11" s="236"/>
      <c r="E11" s="236"/>
      <c r="F11" s="236"/>
      <c r="G11" s="236"/>
      <c r="H11" s="232"/>
    </row>
    <row r="12" spans="1:8" ht="12.75">
      <c r="A12" s="153" t="s">
        <v>202</v>
      </c>
      <c r="B12" s="160">
        <v>216.34</v>
      </c>
      <c r="C12" s="159"/>
      <c r="D12" s="159"/>
      <c r="E12" s="159"/>
      <c r="F12" s="159"/>
      <c r="G12" s="159"/>
      <c r="H12" s="161"/>
    </row>
    <row r="13" spans="1:8" ht="12.75">
      <c r="A13" s="153" t="s">
        <v>203</v>
      </c>
      <c r="B13" s="160">
        <v>205.33</v>
      </c>
      <c r="C13" s="159"/>
      <c r="D13" s="159"/>
      <c r="E13" s="159"/>
      <c r="F13" s="159"/>
      <c r="G13" s="159"/>
      <c r="H13" s="161"/>
    </row>
    <row r="14" spans="1:8" ht="12.75">
      <c r="A14" s="153" t="s">
        <v>196</v>
      </c>
      <c r="B14" s="160">
        <v>140.59</v>
      </c>
      <c r="C14" s="159"/>
      <c r="D14" s="159"/>
      <c r="E14" s="159"/>
      <c r="F14" s="159"/>
      <c r="G14" s="159"/>
      <c r="H14" s="161"/>
    </row>
    <row r="15" spans="1:8" ht="12.75">
      <c r="A15" s="154" t="s">
        <v>365</v>
      </c>
      <c r="B15" s="160">
        <v>138</v>
      </c>
      <c r="C15" s="159"/>
      <c r="D15" s="159"/>
      <c r="E15" s="159"/>
      <c r="F15" s="159"/>
      <c r="G15" s="159"/>
      <c r="H15" s="161"/>
    </row>
    <row r="16" spans="1:8" ht="13.5" thickBot="1">
      <c r="A16" s="139" t="s">
        <v>199</v>
      </c>
      <c r="B16" s="162" t="s">
        <v>310</v>
      </c>
      <c r="C16" s="163"/>
      <c r="D16" s="163"/>
      <c r="E16" s="163"/>
      <c r="F16" s="163"/>
      <c r="G16" s="163"/>
      <c r="H16" s="164"/>
    </row>
    <row r="17" spans="1:8" ht="12.75">
      <c r="A17" s="13"/>
      <c r="B17" s="157"/>
      <c r="C17" s="2"/>
      <c r="D17" s="2"/>
      <c r="E17" s="2"/>
      <c r="F17" s="2"/>
      <c r="G17" s="2"/>
      <c r="H17" s="12"/>
    </row>
    <row r="18" ht="13.5" thickBot="1"/>
    <row r="19" spans="1:8" ht="12.75">
      <c r="A19" s="155" t="s">
        <v>372</v>
      </c>
      <c r="B19" s="147" t="s">
        <v>357</v>
      </c>
      <c r="C19" s="242" t="s">
        <v>359</v>
      </c>
      <c r="D19" s="233"/>
      <c r="E19" s="233"/>
      <c r="F19" s="233"/>
      <c r="G19" s="233"/>
      <c r="H19" s="234"/>
    </row>
    <row r="20" spans="1:8" ht="12.75">
      <c r="A20" s="104"/>
      <c r="B20" s="94" t="s">
        <v>356</v>
      </c>
      <c r="C20" s="94" t="s">
        <v>360</v>
      </c>
      <c r="D20" s="94" t="s">
        <v>362</v>
      </c>
      <c r="E20" s="94" t="s">
        <v>363</v>
      </c>
      <c r="F20" s="94" t="s">
        <v>418</v>
      </c>
      <c r="G20" s="94" t="s">
        <v>361</v>
      </c>
      <c r="H20" s="101" t="s">
        <v>353</v>
      </c>
    </row>
    <row r="21" spans="1:8" ht="12.75">
      <c r="A21" s="104"/>
      <c r="B21" s="166"/>
      <c r="C21" s="167" t="s">
        <v>244</v>
      </c>
      <c r="D21" s="167" t="s">
        <v>245</v>
      </c>
      <c r="E21" s="167" t="s">
        <v>371</v>
      </c>
      <c r="F21" s="167"/>
      <c r="G21" s="62"/>
      <c r="H21" s="101"/>
    </row>
    <row r="22" spans="1:8" ht="12.75">
      <c r="A22" s="103" t="s">
        <v>358</v>
      </c>
      <c r="B22" s="165" t="s">
        <v>364</v>
      </c>
      <c r="C22" s="160" t="s">
        <v>374</v>
      </c>
      <c r="D22" s="160" t="s">
        <v>374</v>
      </c>
      <c r="E22" s="160" t="s">
        <v>374</v>
      </c>
      <c r="F22" s="160"/>
      <c r="G22" s="94"/>
      <c r="H22" s="101"/>
    </row>
    <row r="23" spans="1:8" ht="12.75">
      <c r="A23" s="235"/>
      <c r="B23" s="236"/>
      <c r="C23" s="236"/>
      <c r="D23" s="236"/>
      <c r="E23" s="236"/>
      <c r="F23" s="236"/>
      <c r="G23" s="236"/>
      <c r="H23" s="232"/>
    </row>
    <row r="24" spans="1:8" ht="12.75">
      <c r="A24" s="103" t="s">
        <v>284</v>
      </c>
      <c r="B24" s="261"/>
      <c r="C24" s="236"/>
      <c r="D24" s="236"/>
      <c r="E24" s="236"/>
      <c r="F24" s="236"/>
      <c r="G24" s="236"/>
      <c r="H24" s="232"/>
    </row>
    <row r="25" spans="1:8" ht="12.75">
      <c r="A25" s="153" t="s">
        <v>202</v>
      </c>
      <c r="B25" s="160"/>
      <c r="C25" s="203">
        <v>1.6</v>
      </c>
      <c r="D25" s="203">
        <v>55</v>
      </c>
      <c r="E25" s="203"/>
      <c r="F25" s="203"/>
      <c r="G25" s="204" t="s">
        <v>378</v>
      </c>
      <c r="H25" s="170">
        <f>C25*D25</f>
        <v>88</v>
      </c>
    </row>
    <row r="26" spans="1:8" ht="12.75">
      <c r="A26" s="153" t="s">
        <v>203</v>
      </c>
      <c r="B26" s="160"/>
      <c r="C26" s="203">
        <v>1.6</v>
      </c>
      <c r="D26" s="203">
        <v>432</v>
      </c>
      <c r="E26" s="203"/>
      <c r="F26" s="203"/>
      <c r="G26" s="204" t="s">
        <v>413</v>
      </c>
      <c r="H26" s="171">
        <f>C26*D26</f>
        <v>691.2</v>
      </c>
    </row>
    <row r="27" spans="1:8" ht="12.75">
      <c r="A27" s="153" t="s">
        <v>196</v>
      </c>
      <c r="B27" s="160"/>
      <c r="C27" s="203">
        <v>1.6</v>
      </c>
      <c r="D27" s="203">
        <v>55</v>
      </c>
      <c r="E27" s="203">
        <v>1024</v>
      </c>
      <c r="F27" s="203"/>
      <c r="G27" s="204" t="s">
        <v>414</v>
      </c>
      <c r="H27" s="170">
        <f>C27*D27+E27</f>
        <v>1112</v>
      </c>
    </row>
    <row r="28" spans="1:8" ht="12.75">
      <c r="A28" s="154" t="s">
        <v>365</v>
      </c>
      <c r="B28" s="160">
        <v>299</v>
      </c>
      <c r="C28" s="166"/>
      <c r="D28" s="166"/>
      <c r="E28" s="166"/>
      <c r="F28" s="166"/>
      <c r="G28" s="166"/>
      <c r="H28" s="161"/>
    </row>
    <row r="29" spans="1:8" ht="13.5" thickBot="1">
      <c r="A29" s="139" t="s">
        <v>199</v>
      </c>
      <c r="B29" s="162" t="s">
        <v>310</v>
      </c>
      <c r="C29" s="172"/>
      <c r="D29" s="172"/>
      <c r="E29" s="172"/>
      <c r="F29" s="172"/>
      <c r="G29" s="172"/>
      <c r="H29" s="164"/>
    </row>
    <row r="30" spans="1:8" ht="12.75">
      <c r="A30" s="13"/>
      <c r="B30" s="157"/>
      <c r="C30" s="2"/>
      <c r="D30" s="2"/>
      <c r="E30" s="2"/>
      <c r="F30" s="2"/>
      <c r="G30" s="2"/>
      <c r="H30" s="2"/>
    </row>
    <row r="31" ht="13.5" thickBot="1"/>
    <row r="32" spans="1:8" ht="12.75">
      <c r="A32" s="155" t="s">
        <v>373</v>
      </c>
      <c r="B32" s="147" t="s">
        <v>357</v>
      </c>
      <c r="C32" s="242" t="s">
        <v>359</v>
      </c>
      <c r="D32" s="233"/>
      <c r="E32" s="233"/>
      <c r="F32" s="233"/>
      <c r="G32" s="233"/>
      <c r="H32" s="234"/>
    </row>
    <row r="33" spans="1:8" ht="12.75">
      <c r="A33" s="104"/>
      <c r="B33" s="94" t="s">
        <v>356</v>
      </c>
      <c r="C33" s="94" t="s">
        <v>360</v>
      </c>
      <c r="D33" s="94" t="s">
        <v>362</v>
      </c>
      <c r="E33" s="94" t="s">
        <v>363</v>
      </c>
      <c r="F33" s="94" t="s">
        <v>418</v>
      </c>
      <c r="G33" s="94" t="s">
        <v>361</v>
      </c>
      <c r="H33" s="101" t="s">
        <v>353</v>
      </c>
    </row>
    <row r="34" spans="1:8" ht="12.75">
      <c r="A34" s="104"/>
      <c r="B34" s="94"/>
      <c r="C34" s="167" t="s">
        <v>375</v>
      </c>
      <c r="D34" s="167" t="s">
        <v>376</v>
      </c>
      <c r="E34" s="167" t="s">
        <v>377</v>
      </c>
      <c r="F34" s="167"/>
      <c r="G34" s="62"/>
      <c r="H34" s="101"/>
    </row>
    <row r="35" spans="1:8" ht="12.75">
      <c r="A35" s="103" t="s">
        <v>358</v>
      </c>
      <c r="B35" s="165" t="s">
        <v>364</v>
      </c>
      <c r="C35" s="160" t="s">
        <v>374</v>
      </c>
      <c r="D35" s="160" t="s">
        <v>374</v>
      </c>
      <c r="E35" s="160" t="s">
        <v>374</v>
      </c>
      <c r="F35" s="160"/>
      <c r="G35" s="94"/>
      <c r="H35" s="101"/>
    </row>
    <row r="36" spans="1:8" ht="12.75">
      <c r="A36" s="235"/>
      <c r="B36" s="236"/>
      <c r="C36" s="236"/>
      <c r="D36" s="236"/>
      <c r="E36" s="236"/>
      <c r="F36" s="236"/>
      <c r="G36" s="236"/>
      <c r="H36" s="232"/>
    </row>
    <row r="37" spans="1:8" ht="12.75">
      <c r="A37" s="103" t="s">
        <v>284</v>
      </c>
      <c r="B37" s="261"/>
      <c r="C37" s="236"/>
      <c r="D37" s="236"/>
      <c r="E37" s="236"/>
      <c r="F37" s="236"/>
      <c r="G37" s="236"/>
      <c r="H37" s="232"/>
    </row>
    <row r="38" spans="1:8" ht="12.75">
      <c r="A38" s="153" t="s">
        <v>202</v>
      </c>
      <c r="B38" s="160"/>
      <c r="C38" s="205">
        <v>1288.5</v>
      </c>
      <c r="D38" s="203">
        <v>75</v>
      </c>
      <c r="E38" s="206">
        <v>0.8</v>
      </c>
      <c r="F38" s="206"/>
      <c r="G38" s="204" t="s">
        <v>415</v>
      </c>
      <c r="H38" s="170">
        <f>(C38+D38)*E38</f>
        <v>1090.8</v>
      </c>
    </row>
    <row r="39" spans="1:8" ht="12.75">
      <c r="A39" s="153" t="s">
        <v>203</v>
      </c>
      <c r="B39" s="160"/>
      <c r="C39" s="207">
        <v>1619.5</v>
      </c>
      <c r="D39" s="203">
        <v>75</v>
      </c>
      <c r="E39" s="206">
        <v>0.8</v>
      </c>
      <c r="F39" s="206"/>
      <c r="G39" s="204" t="s">
        <v>379</v>
      </c>
      <c r="H39" s="170">
        <f>(C39+D39)*E39</f>
        <v>1355.6000000000001</v>
      </c>
    </row>
    <row r="40" spans="1:8" ht="12.75">
      <c r="A40" s="153" t="s">
        <v>196</v>
      </c>
      <c r="B40" s="160"/>
      <c r="C40" s="207">
        <v>922.5</v>
      </c>
      <c r="D40" s="207">
        <v>112.5</v>
      </c>
      <c r="E40" s="206">
        <v>0.8</v>
      </c>
      <c r="F40" s="206"/>
      <c r="G40" s="204" t="s">
        <v>416</v>
      </c>
      <c r="H40" s="170">
        <f>(C40+D40)*E40</f>
        <v>828</v>
      </c>
    </row>
    <row r="41" spans="1:8" ht="12.75">
      <c r="A41" s="154" t="s">
        <v>365</v>
      </c>
      <c r="B41" s="160"/>
      <c r="C41" s="207">
        <v>840</v>
      </c>
      <c r="D41" s="207">
        <v>187.5</v>
      </c>
      <c r="E41" s="206">
        <v>0.8</v>
      </c>
      <c r="F41" s="206"/>
      <c r="G41" s="204" t="s">
        <v>417</v>
      </c>
      <c r="H41" s="170">
        <f>(C41+D41)*E41</f>
        <v>822</v>
      </c>
    </row>
    <row r="42" spans="1:8" ht="13.5" thickBot="1">
      <c r="A42" s="139" t="s">
        <v>199</v>
      </c>
      <c r="B42" s="162">
        <v>1000</v>
      </c>
      <c r="C42" s="172"/>
      <c r="D42" s="172"/>
      <c r="E42" s="174"/>
      <c r="F42" s="174"/>
      <c r="G42" s="172"/>
      <c r="H42" s="164"/>
    </row>
    <row r="46" ht="16.5" thickBot="1">
      <c r="A46" s="158" t="s">
        <v>280</v>
      </c>
    </row>
    <row r="47" spans="1:8" ht="12.75">
      <c r="A47" s="155" t="s">
        <v>383</v>
      </c>
      <c r="B47" s="147" t="s">
        <v>357</v>
      </c>
      <c r="C47" s="242" t="s">
        <v>359</v>
      </c>
      <c r="D47" s="233"/>
      <c r="E47" s="233"/>
      <c r="F47" s="233"/>
      <c r="G47" s="233"/>
      <c r="H47" s="234"/>
    </row>
    <row r="48" spans="1:8" ht="12.75">
      <c r="A48" s="104"/>
      <c r="B48" s="94" t="s">
        <v>356</v>
      </c>
      <c r="C48" s="94" t="s">
        <v>360</v>
      </c>
      <c r="D48" s="94" t="s">
        <v>362</v>
      </c>
      <c r="E48" s="94" t="s">
        <v>363</v>
      </c>
      <c r="F48" s="94" t="s">
        <v>418</v>
      </c>
      <c r="G48" s="94" t="s">
        <v>361</v>
      </c>
      <c r="H48" s="101" t="s">
        <v>353</v>
      </c>
    </row>
    <row r="49" spans="1:8" ht="12.75">
      <c r="A49" s="104"/>
      <c r="B49" s="94"/>
      <c r="C49" s="165" t="s">
        <v>386</v>
      </c>
      <c r="D49" s="165" t="s">
        <v>387</v>
      </c>
      <c r="E49" s="165" t="s">
        <v>388</v>
      </c>
      <c r="F49" s="165"/>
      <c r="G49" s="94"/>
      <c r="H49" s="101"/>
    </row>
    <row r="50" spans="1:8" ht="12.75">
      <c r="A50" s="103" t="s">
        <v>358</v>
      </c>
      <c r="B50" s="165"/>
      <c r="C50" s="165" t="s">
        <v>374</v>
      </c>
      <c r="D50" s="165" t="s">
        <v>374</v>
      </c>
      <c r="E50" s="165" t="s">
        <v>374</v>
      </c>
      <c r="F50" s="165"/>
      <c r="G50" s="168"/>
      <c r="H50" s="169"/>
    </row>
    <row r="51" spans="1:8" ht="12.75">
      <c r="A51" s="235"/>
      <c r="B51" s="236"/>
      <c r="C51" s="236"/>
      <c r="D51" s="236"/>
      <c r="E51" s="236"/>
      <c r="F51" s="236"/>
      <c r="G51" s="236"/>
      <c r="H51" s="232"/>
    </row>
    <row r="52" spans="1:8" ht="12.75">
      <c r="A52" s="103" t="s">
        <v>284</v>
      </c>
      <c r="B52" s="261"/>
      <c r="C52" s="236"/>
      <c r="D52" s="236"/>
      <c r="E52" s="236"/>
      <c r="F52" s="236"/>
      <c r="G52" s="236"/>
      <c r="H52" s="232"/>
    </row>
    <row r="53" spans="1:8" ht="12.75">
      <c r="A53" s="153" t="s">
        <v>202</v>
      </c>
      <c r="B53" s="160"/>
      <c r="C53" s="203">
        <v>100</v>
      </c>
      <c r="D53" s="203">
        <v>2</v>
      </c>
      <c r="E53" s="203">
        <v>0.9</v>
      </c>
      <c r="F53" s="203"/>
      <c r="G53" s="208" t="s">
        <v>389</v>
      </c>
      <c r="H53" s="170">
        <f>C53*D53*E53</f>
        <v>180</v>
      </c>
    </row>
    <row r="54" spans="1:8" ht="12.75">
      <c r="A54" s="153" t="s">
        <v>203</v>
      </c>
      <c r="B54" s="160"/>
      <c r="C54" s="203">
        <v>100</v>
      </c>
      <c r="D54" s="203">
        <v>3</v>
      </c>
      <c r="E54" s="203">
        <v>0.9</v>
      </c>
      <c r="F54" s="203"/>
      <c r="G54" s="208" t="s">
        <v>394</v>
      </c>
      <c r="H54" s="170">
        <f>C54*D54*E54</f>
        <v>270</v>
      </c>
    </row>
    <row r="55" spans="1:8" ht="12.75">
      <c r="A55" s="153" t="s">
        <v>401</v>
      </c>
      <c r="B55" s="191"/>
      <c r="C55" s="209"/>
      <c r="D55" s="209"/>
      <c r="E55" s="209"/>
      <c r="F55" s="209"/>
      <c r="G55" s="209"/>
      <c r="H55" s="170">
        <f>SUM(H56:H57)</f>
        <v>215</v>
      </c>
    </row>
    <row r="56" spans="1:8" ht="12.75">
      <c r="A56" s="189" t="s">
        <v>402</v>
      </c>
      <c r="B56" s="190"/>
      <c r="C56" s="210">
        <v>100</v>
      </c>
      <c r="D56" s="210">
        <v>2</v>
      </c>
      <c r="E56" s="210">
        <v>0.85</v>
      </c>
      <c r="F56" s="210"/>
      <c r="G56" s="208" t="s">
        <v>395</v>
      </c>
      <c r="H56" s="211">
        <f>C56*D56*E56</f>
        <v>170</v>
      </c>
    </row>
    <row r="57" spans="1:8" ht="12.75">
      <c r="A57" s="189" t="s">
        <v>403</v>
      </c>
      <c r="B57" s="190"/>
      <c r="C57" s="210">
        <v>100</v>
      </c>
      <c r="D57" s="210">
        <v>1</v>
      </c>
      <c r="E57" s="210">
        <v>0.45</v>
      </c>
      <c r="F57" s="210"/>
      <c r="G57" s="208" t="s">
        <v>404</v>
      </c>
      <c r="H57" s="211">
        <f>C57*D57*E57</f>
        <v>45</v>
      </c>
    </row>
    <row r="58" spans="1:8" ht="12.75">
      <c r="A58" s="154" t="s">
        <v>365</v>
      </c>
      <c r="B58" s="160"/>
      <c r="C58" s="203">
        <v>100</v>
      </c>
      <c r="D58" s="203">
        <v>4</v>
      </c>
      <c r="E58" s="203">
        <v>0.75</v>
      </c>
      <c r="F58" s="203"/>
      <c r="G58" s="208" t="s">
        <v>405</v>
      </c>
      <c r="H58" s="170">
        <f>C58*D58*E58</f>
        <v>300</v>
      </c>
    </row>
    <row r="59" spans="1:8" ht="13.5" thickBot="1">
      <c r="A59" s="139" t="s">
        <v>199</v>
      </c>
      <c r="B59" s="162" t="s">
        <v>310</v>
      </c>
      <c r="C59" s="184"/>
      <c r="D59" s="184"/>
      <c r="E59" s="184"/>
      <c r="F59" s="184"/>
      <c r="G59" s="184"/>
      <c r="H59" s="185"/>
    </row>
    <row r="61" ht="13.5" thickBot="1"/>
    <row r="62" spans="1:8" ht="12.75">
      <c r="A62" s="155" t="s">
        <v>384</v>
      </c>
      <c r="B62" s="147" t="s">
        <v>357</v>
      </c>
      <c r="C62" s="148" t="s">
        <v>359</v>
      </c>
      <c r="D62" s="149"/>
      <c r="E62" s="149"/>
      <c r="F62" s="149"/>
      <c r="G62" s="149"/>
      <c r="H62" s="150"/>
    </row>
    <row r="63" spans="1:8" ht="12.75">
      <c r="A63" s="104"/>
      <c r="B63" s="94" t="s">
        <v>356</v>
      </c>
      <c r="C63" s="94" t="s">
        <v>360</v>
      </c>
      <c r="D63" s="94" t="s">
        <v>362</v>
      </c>
      <c r="E63" s="94" t="s">
        <v>363</v>
      </c>
      <c r="F63" s="94" t="s">
        <v>418</v>
      </c>
      <c r="G63" s="94" t="s">
        <v>361</v>
      </c>
      <c r="H63" s="101" t="s">
        <v>353</v>
      </c>
    </row>
    <row r="64" spans="1:8" ht="12.75">
      <c r="A64" s="104"/>
      <c r="B64" s="94"/>
      <c r="C64" s="165" t="s">
        <v>391</v>
      </c>
      <c r="D64" s="165" t="s">
        <v>390</v>
      </c>
      <c r="E64" s="165" t="s">
        <v>392</v>
      </c>
      <c r="F64" s="165"/>
      <c r="G64" s="94"/>
      <c r="H64" s="101"/>
    </row>
    <row r="65" spans="1:8" ht="12.75">
      <c r="A65" s="103" t="s">
        <v>358</v>
      </c>
      <c r="B65" s="165"/>
      <c r="C65" s="165" t="s">
        <v>374</v>
      </c>
      <c r="D65" s="165" t="s">
        <v>374</v>
      </c>
      <c r="E65" s="165" t="s">
        <v>374</v>
      </c>
      <c r="F65" s="165"/>
      <c r="G65" s="168"/>
      <c r="H65" s="169"/>
    </row>
    <row r="66" spans="1:8" ht="12.75">
      <c r="A66" s="151"/>
      <c r="B66" s="95"/>
      <c r="C66" s="95"/>
      <c r="D66" s="95"/>
      <c r="E66" s="95"/>
      <c r="F66" s="95"/>
      <c r="G66" s="95"/>
      <c r="H66" s="152"/>
    </row>
    <row r="67" spans="1:8" ht="12.75">
      <c r="A67" s="103" t="s">
        <v>284</v>
      </c>
      <c r="B67" s="145"/>
      <c r="C67" s="95"/>
      <c r="D67" s="95"/>
      <c r="E67" s="95"/>
      <c r="F67" s="95"/>
      <c r="G67" s="95"/>
      <c r="H67" s="152"/>
    </row>
    <row r="68" spans="1:8" ht="12.75">
      <c r="A68" s="153" t="s">
        <v>202</v>
      </c>
      <c r="B68" s="160"/>
      <c r="C68" s="203">
        <v>1300</v>
      </c>
      <c r="D68" s="203">
        <v>0.5</v>
      </c>
      <c r="E68" s="203">
        <v>0.55</v>
      </c>
      <c r="F68" s="203"/>
      <c r="G68" s="208" t="s">
        <v>399</v>
      </c>
      <c r="H68" s="170">
        <f>C68*D68*E68</f>
        <v>357.50000000000006</v>
      </c>
    </row>
    <row r="69" spans="1:8" ht="12.75">
      <c r="A69" s="153" t="s">
        <v>203</v>
      </c>
      <c r="B69" s="160"/>
      <c r="C69" s="203">
        <v>1300</v>
      </c>
      <c r="D69" s="203">
        <v>0.5</v>
      </c>
      <c r="E69" s="203">
        <v>0.55</v>
      </c>
      <c r="F69" s="203"/>
      <c r="G69" s="208" t="s">
        <v>396</v>
      </c>
      <c r="H69" s="170">
        <f>C69*D69*E69</f>
        <v>357.50000000000006</v>
      </c>
    </row>
    <row r="70" spans="1:8" ht="12.75">
      <c r="A70" s="153" t="s">
        <v>196</v>
      </c>
      <c r="B70" s="160"/>
      <c r="C70" s="203">
        <v>1300</v>
      </c>
      <c r="D70" s="203">
        <v>0.5</v>
      </c>
      <c r="E70" s="203">
        <v>0.55</v>
      </c>
      <c r="F70" s="203"/>
      <c r="G70" s="208" t="s">
        <v>406</v>
      </c>
      <c r="H70" s="170">
        <f>C70*D70*E70</f>
        <v>357.50000000000006</v>
      </c>
    </row>
    <row r="71" spans="1:8" ht="12.75">
      <c r="A71" s="154" t="s">
        <v>365</v>
      </c>
      <c r="B71" s="160"/>
      <c r="C71" s="203">
        <v>1300</v>
      </c>
      <c r="D71" s="203">
        <v>0.5</v>
      </c>
      <c r="E71" s="203">
        <v>0.55</v>
      </c>
      <c r="F71" s="203"/>
      <c r="G71" s="208" t="s">
        <v>407</v>
      </c>
      <c r="H71" s="170">
        <f>C71*D71*E71</f>
        <v>357.50000000000006</v>
      </c>
    </row>
    <row r="72" spans="1:8" ht="13.5" thickBot="1">
      <c r="A72" s="139" t="s">
        <v>199</v>
      </c>
      <c r="B72" s="162"/>
      <c r="C72" s="186" t="s">
        <v>310</v>
      </c>
      <c r="D72" s="186" t="s">
        <v>310</v>
      </c>
      <c r="E72" s="186" t="s">
        <v>310</v>
      </c>
      <c r="F72" s="186"/>
      <c r="G72" s="186" t="s">
        <v>310</v>
      </c>
      <c r="H72" s="187" t="s">
        <v>310</v>
      </c>
    </row>
    <row r="73" spans="1:8" ht="12.75">
      <c r="A73" s="17"/>
      <c r="B73" s="182"/>
      <c r="C73" s="183"/>
      <c r="D73" s="183"/>
      <c r="E73" s="183"/>
      <c r="F73" s="183"/>
      <c r="G73" s="183"/>
      <c r="H73" s="64"/>
    </row>
    <row r="74" ht="13.5" thickBot="1"/>
    <row r="75" spans="1:8" ht="12.75">
      <c r="A75" s="155" t="s">
        <v>385</v>
      </c>
      <c r="B75" s="147" t="s">
        <v>357</v>
      </c>
      <c r="C75" s="242" t="s">
        <v>359</v>
      </c>
      <c r="D75" s="233"/>
      <c r="E75" s="233"/>
      <c r="F75" s="233"/>
      <c r="G75" s="233"/>
      <c r="H75" s="234"/>
    </row>
    <row r="76" spans="1:8" ht="12.75">
      <c r="A76" s="104"/>
      <c r="B76" s="94" t="s">
        <v>356</v>
      </c>
      <c r="C76" s="94" t="s">
        <v>360</v>
      </c>
      <c r="D76" s="94" t="s">
        <v>362</v>
      </c>
      <c r="E76" s="94" t="s">
        <v>363</v>
      </c>
      <c r="F76" s="94" t="s">
        <v>418</v>
      </c>
      <c r="G76" s="94" t="s">
        <v>361</v>
      </c>
      <c r="H76" s="101" t="s">
        <v>353</v>
      </c>
    </row>
    <row r="77" spans="1:8" ht="12.75">
      <c r="A77" s="104"/>
      <c r="B77" s="94"/>
      <c r="C77" s="165" t="s">
        <v>393</v>
      </c>
      <c r="D77" s="165" t="s">
        <v>243</v>
      </c>
      <c r="E77" s="165" t="s">
        <v>397</v>
      </c>
      <c r="F77" s="165"/>
      <c r="G77" s="94"/>
      <c r="H77" s="101"/>
    </row>
    <row r="78" spans="1:8" ht="12.75">
      <c r="A78" s="103" t="s">
        <v>358</v>
      </c>
      <c r="B78" s="165"/>
      <c r="C78" s="165" t="s">
        <v>374</v>
      </c>
      <c r="D78" s="165" t="s">
        <v>374</v>
      </c>
      <c r="E78" s="165" t="s">
        <v>374</v>
      </c>
      <c r="F78" s="165"/>
      <c r="G78" s="168"/>
      <c r="H78" s="169"/>
    </row>
    <row r="79" spans="1:8" ht="12.75">
      <c r="A79" s="235"/>
      <c r="B79" s="236"/>
      <c r="C79" s="236"/>
      <c r="D79" s="236"/>
      <c r="E79" s="236"/>
      <c r="F79" s="236"/>
      <c r="G79" s="236"/>
      <c r="H79" s="232"/>
    </row>
    <row r="80" spans="1:8" ht="12.75">
      <c r="A80" s="103" t="s">
        <v>284</v>
      </c>
      <c r="B80" s="261"/>
      <c r="C80" s="236"/>
      <c r="D80" s="236"/>
      <c r="E80" s="236"/>
      <c r="F80" s="236"/>
      <c r="G80" s="236"/>
      <c r="H80" s="232"/>
    </row>
    <row r="81" spans="1:8" ht="12.75">
      <c r="A81" s="153" t="s">
        <v>202</v>
      </c>
      <c r="B81" s="160"/>
      <c r="C81" s="203">
        <v>164</v>
      </c>
      <c r="D81" s="203">
        <v>195</v>
      </c>
      <c r="E81" s="203">
        <v>36</v>
      </c>
      <c r="F81" s="203"/>
      <c r="G81" s="208" t="s">
        <v>398</v>
      </c>
      <c r="H81" s="170">
        <f>C81+D81+E81</f>
        <v>395</v>
      </c>
    </row>
    <row r="82" spans="1:8" ht="12.75">
      <c r="A82" s="153" t="s">
        <v>203</v>
      </c>
      <c r="B82" s="160"/>
      <c r="C82" s="203">
        <v>229</v>
      </c>
      <c r="D82" s="203">
        <v>245</v>
      </c>
      <c r="E82" s="203">
        <v>47</v>
      </c>
      <c r="F82" s="203"/>
      <c r="G82" s="208" t="s">
        <v>400</v>
      </c>
      <c r="H82" s="170">
        <f>C82+D82+E82</f>
        <v>521</v>
      </c>
    </row>
    <row r="83" spans="1:8" ht="12.75">
      <c r="A83" s="153" t="s">
        <v>196</v>
      </c>
      <c r="B83" s="160"/>
      <c r="C83" s="203">
        <v>140</v>
      </c>
      <c r="D83" s="203">
        <v>350</v>
      </c>
      <c r="E83" s="203">
        <v>49</v>
      </c>
      <c r="F83" s="203"/>
      <c r="G83" s="208" t="s">
        <v>408</v>
      </c>
      <c r="H83" s="170">
        <f>C83+D83+E83</f>
        <v>539</v>
      </c>
    </row>
    <row r="84" spans="1:8" ht="12.75">
      <c r="A84" s="154" t="s">
        <v>365</v>
      </c>
      <c r="B84" s="160"/>
      <c r="C84" s="203">
        <v>144</v>
      </c>
      <c r="D84" s="203">
        <v>250</v>
      </c>
      <c r="E84" s="203">
        <v>39</v>
      </c>
      <c r="F84" s="203"/>
      <c r="G84" s="208" t="s">
        <v>409</v>
      </c>
      <c r="H84" s="170">
        <f>C84+D84+E84</f>
        <v>433</v>
      </c>
    </row>
    <row r="85" spans="1:8" ht="13.5" thickBot="1">
      <c r="A85" s="139" t="s">
        <v>199</v>
      </c>
      <c r="B85" s="162" t="s">
        <v>310</v>
      </c>
      <c r="C85" s="186" t="s">
        <v>310</v>
      </c>
      <c r="D85" s="186" t="s">
        <v>310</v>
      </c>
      <c r="E85" s="186" t="s">
        <v>310</v>
      </c>
      <c r="F85" s="186"/>
      <c r="G85" s="186" t="s">
        <v>310</v>
      </c>
      <c r="H85" s="187" t="s">
        <v>310</v>
      </c>
    </row>
    <row r="89" ht="16.5" thickBot="1">
      <c r="A89" s="158" t="s">
        <v>281</v>
      </c>
    </row>
    <row r="90" spans="1:8" ht="12.75">
      <c r="A90" s="212" t="s">
        <v>438</v>
      </c>
      <c r="B90" s="147" t="s">
        <v>357</v>
      </c>
      <c r="C90" s="242" t="s">
        <v>359</v>
      </c>
      <c r="D90" s="233"/>
      <c r="E90" s="233"/>
      <c r="F90" s="233"/>
      <c r="G90" s="233"/>
      <c r="H90" s="234"/>
    </row>
    <row r="91" spans="1:8" ht="12.75">
      <c r="A91" s="104"/>
      <c r="B91" s="94" t="s">
        <v>356</v>
      </c>
      <c r="C91" s="94" t="s">
        <v>360</v>
      </c>
      <c r="D91" s="94" t="s">
        <v>362</v>
      </c>
      <c r="E91" s="94" t="s">
        <v>363</v>
      </c>
      <c r="F91" s="94" t="s">
        <v>418</v>
      </c>
      <c r="G91" s="94" t="s">
        <v>361</v>
      </c>
      <c r="H91" s="101" t="s">
        <v>353</v>
      </c>
    </row>
    <row r="92" spans="1:8" ht="12.75">
      <c r="A92" s="104"/>
      <c r="B92" s="94"/>
      <c r="C92" s="165" t="s">
        <v>439</v>
      </c>
      <c r="D92" s="165" t="s">
        <v>421</v>
      </c>
      <c r="E92" s="165" t="s">
        <v>439</v>
      </c>
      <c r="F92" s="165" t="s">
        <v>420</v>
      </c>
      <c r="G92" s="94"/>
      <c r="H92" s="101"/>
    </row>
    <row r="93" spans="1:8" ht="12.75">
      <c r="A93" s="103" t="s">
        <v>358</v>
      </c>
      <c r="B93" s="165"/>
      <c r="C93" s="165" t="s">
        <v>433</v>
      </c>
      <c r="D93" s="165" t="s">
        <v>419</v>
      </c>
      <c r="E93" s="165" t="s">
        <v>433</v>
      </c>
      <c r="F93" s="165" t="s">
        <v>419</v>
      </c>
      <c r="G93" s="168"/>
      <c r="H93" s="169"/>
    </row>
    <row r="94" spans="1:8" ht="12.75">
      <c r="A94" s="235"/>
      <c r="B94" s="236"/>
      <c r="C94" s="236"/>
      <c r="D94" s="236"/>
      <c r="E94" s="236"/>
      <c r="F94" s="236"/>
      <c r="G94" s="236"/>
      <c r="H94" s="232"/>
    </row>
    <row r="95" spans="1:8" ht="12.75">
      <c r="A95" s="103" t="s">
        <v>331</v>
      </c>
      <c r="B95" s="261"/>
      <c r="C95" s="236"/>
      <c r="D95" s="236"/>
      <c r="E95" s="236"/>
      <c r="F95" s="236"/>
      <c r="G95" s="236"/>
      <c r="H95" s="232"/>
    </row>
    <row r="96" spans="1:8" ht="25.5">
      <c r="A96" s="214" t="s">
        <v>305</v>
      </c>
      <c r="B96" s="160"/>
      <c r="C96" s="203">
        <v>419</v>
      </c>
      <c r="D96" s="203">
        <v>0.5</v>
      </c>
      <c r="E96" s="203">
        <v>397</v>
      </c>
      <c r="F96" s="203">
        <v>0.5</v>
      </c>
      <c r="G96" s="208" t="s">
        <v>422</v>
      </c>
      <c r="H96" s="170">
        <f>(C96*D96)+(E96*F96)</f>
        <v>408</v>
      </c>
    </row>
    <row r="97" spans="1:8" ht="25.5">
      <c r="A97" s="214" t="s">
        <v>306</v>
      </c>
      <c r="B97" s="160">
        <v>250</v>
      </c>
      <c r="C97" s="203"/>
      <c r="D97" s="203"/>
      <c r="E97" s="203"/>
      <c r="F97" s="203"/>
      <c r="G97" s="208"/>
      <c r="H97" s="170"/>
    </row>
    <row r="98" spans="1:8" ht="25.5">
      <c r="A98" s="214" t="s">
        <v>307</v>
      </c>
      <c r="B98" s="160"/>
      <c r="C98" s="203">
        <v>182</v>
      </c>
      <c r="D98" s="203">
        <v>0.25</v>
      </c>
      <c r="E98" s="203">
        <v>65</v>
      </c>
      <c r="F98" s="203">
        <v>0.75</v>
      </c>
      <c r="G98" s="208" t="s">
        <v>423</v>
      </c>
      <c r="H98" s="171">
        <f>(C98*D98)+(E98*F98)</f>
        <v>94.25</v>
      </c>
    </row>
    <row r="99" spans="1:8" ht="13.5" thickBot="1">
      <c r="A99" s="215" t="s">
        <v>270</v>
      </c>
      <c r="B99" s="162" t="s">
        <v>310</v>
      </c>
      <c r="C99" s="213">
        <v>69</v>
      </c>
      <c r="D99" s="213">
        <v>0.25</v>
      </c>
      <c r="E99" s="213">
        <v>18</v>
      </c>
      <c r="F99" s="213">
        <v>0.75</v>
      </c>
      <c r="G99" s="216" t="s">
        <v>424</v>
      </c>
      <c r="H99" s="176">
        <f>(C99*D99)+(E99*F99)</f>
        <v>30.75</v>
      </c>
    </row>
  </sheetData>
  <mergeCells count="19">
    <mergeCell ref="B52:H52"/>
    <mergeCell ref="B1:E1"/>
    <mergeCell ref="A10:H10"/>
    <mergeCell ref="B11:H11"/>
    <mergeCell ref="C6:H6"/>
    <mergeCell ref="C19:H19"/>
    <mergeCell ref="A23:H23"/>
    <mergeCell ref="B24:H24"/>
    <mergeCell ref="C32:H32"/>
    <mergeCell ref="C90:H90"/>
    <mergeCell ref="A94:H94"/>
    <mergeCell ref="B95:H95"/>
    <mergeCell ref="A36:H36"/>
    <mergeCell ref="B37:H37"/>
    <mergeCell ref="B80:H80"/>
    <mergeCell ref="C75:H75"/>
    <mergeCell ref="A79:H79"/>
    <mergeCell ref="C47:H47"/>
    <mergeCell ref="A51:H51"/>
  </mergeCells>
  <printOptions/>
  <pageMargins left="0.75" right="0.75" top="1" bottom="1" header="0.5" footer="0.5"/>
  <pageSetup horizontalDpi="200" verticalDpi="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4" sqref="A4"/>
    </sheetView>
  </sheetViews>
  <sheetFormatPr defaultColWidth="9.140625" defaultRowHeight="12.75"/>
  <cols>
    <col min="1" max="1" width="43.00390625" style="0" customWidth="1"/>
    <col min="2" max="2" width="19.421875" style="0" customWidth="1"/>
    <col min="3" max="3" width="16.00390625" style="0" customWidth="1"/>
    <col min="4" max="4" width="19.421875" style="0" customWidth="1"/>
    <col min="5" max="5" width="25.140625" style="0" customWidth="1"/>
    <col min="6" max="6" width="21.57421875" style="0" customWidth="1"/>
  </cols>
  <sheetData>
    <row r="1" spans="1:5" ht="54">
      <c r="A1" s="142" t="s">
        <v>434</v>
      </c>
      <c r="B1" s="244" t="s">
        <v>278</v>
      </c>
      <c r="C1" s="275"/>
      <c r="D1" s="275"/>
      <c r="E1" s="275"/>
    </row>
    <row r="3" ht="12.75">
      <c r="A3" s="41" t="s">
        <v>441</v>
      </c>
    </row>
  </sheetData>
  <mergeCells count="1">
    <mergeCell ref="B1:E1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</dc:creator>
  <cp:keywords/>
  <dc:description/>
  <cp:lastModifiedBy> </cp:lastModifiedBy>
  <cp:lastPrinted>2007-11-27T09:50:33Z</cp:lastPrinted>
  <dcterms:created xsi:type="dcterms:W3CDTF">2007-07-30T10:28:47Z</dcterms:created>
  <dcterms:modified xsi:type="dcterms:W3CDTF">2008-04-03T11:42:46Z</dcterms:modified>
  <cp:category/>
  <cp:version/>
  <cp:contentType/>
  <cp:contentStatus/>
</cp:coreProperties>
</file>